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240" windowHeight="13740" activeTab="0"/>
  </bookViews>
  <sheets>
    <sheet name="Resultater" sheetId="1" r:id="rId1"/>
    <sheet name="til registrering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<sst xmlns="http://schemas.openxmlformats.org/spreadsheetml/2006/main" count="729" uniqueCount="165">
  <si>
    <t>PuslingePiger</t>
  </si>
  <si>
    <t>Par.</t>
  </si>
  <si>
    <t>Navn:</t>
  </si>
  <si>
    <t>ID :</t>
  </si>
  <si>
    <t>Klub:</t>
  </si>
  <si>
    <t>1.</t>
  </si>
  <si>
    <t>2.</t>
  </si>
  <si>
    <t>3.</t>
  </si>
  <si>
    <t>4.</t>
  </si>
  <si>
    <t>5.</t>
  </si>
  <si>
    <t>6.</t>
  </si>
  <si>
    <t>I Alt:</t>
  </si>
  <si>
    <t>Par:</t>
  </si>
  <si>
    <t>Par:Nr.</t>
  </si>
  <si>
    <t>Line Hansen</t>
  </si>
  <si>
    <t>251098-LIHA</t>
  </si>
  <si>
    <t>Ravnsborg</t>
  </si>
  <si>
    <t>Sofie Rasmussen</t>
  </si>
  <si>
    <t>060699-SORA</t>
  </si>
  <si>
    <t>Louise Hansen</t>
  </si>
  <si>
    <t>021199-LOHA</t>
  </si>
  <si>
    <t>Haslev BK</t>
  </si>
  <si>
    <t>21.</t>
  </si>
  <si>
    <t>Emilie Jensen</t>
  </si>
  <si>
    <t>140400-EMJE</t>
  </si>
  <si>
    <t>Suså BC</t>
  </si>
  <si>
    <t>Ann Månsson</t>
  </si>
  <si>
    <t>190997-ANMÅ</t>
  </si>
  <si>
    <t>Sara Hansen</t>
  </si>
  <si>
    <t>300100-SAHA</t>
  </si>
  <si>
    <t>7.</t>
  </si>
  <si>
    <t>Gry Månsson</t>
  </si>
  <si>
    <t>010799-GRMÅ</t>
  </si>
  <si>
    <t>Puslinge Drenge</t>
  </si>
  <si>
    <t>Christian K.Mathiasen</t>
  </si>
  <si>
    <t>051298-CHMA</t>
  </si>
  <si>
    <t>Isefjord BC</t>
  </si>
  <si>
    <t>23.</t>
  </si>
  <si>
    <t>Oscar Sebastian L. Larsen</t>
  </si>
  <si>
    <t>010600-OSLA</t>
  </si>
  <si>
    <t>NBC</t>
  </si>
  <si>
    <t>10.</t>
  </si>
  <si>
    <t>Chris Lindberg</t>
  </si>
  <si>
    <t>080598-NIHA</t>
  </si>
  <si>
    <t>Lucas Rasmussen</t>
  </si>
  <si>
    <t>190998-LURA</t>
  </si>
  <si>
    <t>16.</t>
  </si>
  <si>
    <t>Kasper Johansen</t>
  </si>
  <si>
    <t>170898-KAJO</t>
  </si>
  <si>
    <t>Jonas Halling Iversen</t>
  </si>
  <si>
    <t>220399-JOIV</t>
  </si>
  <si>
    <t>Rasmus D. Nielsen</t>
  </si>
  <si>
    <t>300999-RANI</t>
  </si>
  <si>
    <t>Haslev BC</t>
  </si>
  <si>
    <t>Niclas lyng Madsen</t>
  </si>
  <si>
    <t>131299-NIMA</t>
  </si>
  <si>
    <t>17.</t>
  </si>
  <si>
    <t>Henrik Hansen</t>
  </si>
  <si>
    <t>080898-HEHA</t>
  </si>
  <si>
    <t>8.</t>
  </si>
  <si>
    <t>9.</t>
  </si>
  <si>
    <t>Gustav E. Lund Larsen</t>
  </si>
  <si>
    <t>020302-GULA</t>
  </si>
  <si>
    <t>Rasmus Beyer Andersen</t>
  </si>
  <si>
    <t>070500-RAAN</t>
  </si>
  <si>
    <t>11.</t>
  </si>
  <si>
    <t>Nicolaj Hansen</t>
  </si>
  <si>
    <t>12.</t>
  </si>
  <si>
    <t>Juniore Piger</t>
  </si>
  <si>
    <t>Signe Jørgensen</t>
  </si>
  <si>
    <t>110496-SIJØ</t>
  </si>
  <si>
    <t>Nakskov</t>
  </si>
  <si>
    <t>Catrine Larsen</t>
  </si>
  <si>
    <t>180697-CALA</t>
  </si>
  <si>
    <t>Rie Agerbæk Jørgensen</t>
  </si>
  <si>
    <t>170396-RIJØ</t>
  </si>
  <si>
    <t>22.</t>
  </si>
  <si>
    <t>Juniore drenge</t>
  </si>
  <si>
    <t>Christopher Carter</t>
  </si>
  <si>
    <t>121197-CHCA</t>
  </si>
  <si>
    <t>Zack Ottesen</t>
  </si>
  <si>
    <t>291195-ZAOT</t>
  </si>
  <si>
    <t>27.</t>
  </si>
  <si>
    <t>Martin Ankjær Staschen</t>
  </si>
  <si>
    <t>290596-MAST</t>
  </si>
  <si>
    <t>Ronnie Hastrup</t>
  </si>
  <si>
    <t>230596-ROHA</t>
  </si>
  <si>
    <t>Jan Grønhøj</t>
  </si>
  <si>
    <t>050895-JAGR</t>
  </si>
  <si>
    <t>Mathias Baltsen</t>
  </si>
  <si>
    <t>250995-MABA</t>
  </si>
  <si>
    <t>Andreas Baltsen</t>
  </si>
  <si>
    <t>250995-ANBA</t>
  </si>
  <si>
    <t>Rasmus Bering</t>
  </si>
  <si>
    <t>050598-RABE</t>
  </si>
  <si>
    <t>Kennet Jensen</t>
  </si>
  <si>
    <t>201197-KEJE</t>
  </si>
  <si>
    <t>Magnus H. Larsen</t>
  </si>
  <si>
    <t>310597-MALA</t>
  </si>
  <si>
    <t>Roar</t>
  </si>
  <si>
    <t>Jonas Scott Jacobsen</t>
  </si>
  <si>
    <t>250795-JOJA</t>
  </si>
  <si>
    <t>Jesppe Seest</t>
  </si>
  <si>
    <t>280197-JESE</t>
  </si>
  <si>
    <t>Slagelse</t>
  </si>
  <si>
    <t>15.</t>
  </si>
  <si>
    <t>Lasse Nielsen</t>
  </si>
  <si>
    <t>120497-LANI</t>
  </si>
  <si>
    <t>13.</t>
  </si>
  <si>
    <t>14.</t>
  </si>
  <si>
    <t>Rasmus Pedersen Hansen</t>
  </si>
  <si>
    <t>170298-RAHA</t>
  </si>
  <si>
    <t>20.</t>
  </si>
  <si>
    <t>Nicklas Hagen</t>
  </si>
  <si>
    <t>201296-NIHA</t>
  </si>
  <si>
    <t>Jakob Rønne</t>
  </si>
  <si>
    <t>010896-JARØ</t>
  </si>
  <si>
    <t>Ynglinge Piger</t>
  </si>
  <si>
    <t>Malene Madsen</t>
  </si>
  <si>
    <t>030395-MAMA</t>
  </si>
  <si>
    <t>SØB</t>
  </si>
  <si>
    <t>Maya Schmidt</t>
  </si>
  <si>
    <t>190892-MASC</t>
  </si>
  <si>
    <t>18.</t>
  </si>
  <si>
    <t>Louise Krogsgaard Larsen</t>
  </si>
  <si>
    <t>041292-LOLA</t>
  </si>
  <si>
    <t>Sara Rasmussen</t>
  </si>
  <si>
    <t>190195-SARA</t>
  </si>
  <si>
    <t>Mathilde Rønbjerg</t>
  </si>
  <si>
    <t>271194-MARØ</t>
  </si>
  <si>
    <t>Linnea Rejkjær</t>
  </si>
  <si>
    <t>050994-LIRE</t>
  </si>
  <si>
    <t>Marianne Sørensen</t>
  </si>
  <si>
    <t>080595-Masø</t>
  </si>
  <si>
    <t>Mie Knarkegaard Andersen</t>
  </si>
  <si>
    <t>220595-MIAN</t>
  </si>
  <si>
    <t>Malou Christensen</t>
  </si>
  <si>
    <t>030393-MACH</t>
  </si>
  <si>
    <t>Ynglinge Drenge</t>
  </si>
  <si>
    <t>Mikas Frederiksen</t>
  </si>
  <si>
    <t>270994-MIFR</t>
  </si>
  <si>
    <t>19.</t>
  </si>
  <si>
    <t>Emil H. Larsen</t>
  </si>
  <si>
    <t>251193-EMLA</t>
  </si>
  <si>
    <t>Joakim Jakobsen</t>
  </si>
  <si>
    <t>240394-JOJA</t>
  </si>
  <si>
    <t>Steffen Kristensen</t>
  </si>
  <si>
    <t>170593-STKR</t>
  </si>
  <si>
    <t>Andreas Rex Lauritsen</t>
  </si>
  <si>
    <t>270494-ANLA</t>
  </si>
  <si>
    <t>Rune Frederiksen</t>
  </si>
  <si>
    <t>140193-RUFE</t>
  </si>
  <si>
    <t>Hans Olsen</t>
  </si>
  <si>
    <t>160395-HAOL</t>
  </si>
  <si>
    <t>Resultater SM -Ungdom  29-01-11</t>
  </si>
  <si>
    <t>Finaler</t>
  </si>
  <si>
    <t>Culd</t>
  </si>
  <si>
    <t>Sølv</t>
  </si>
  <si>
    <t>Bronze</t>
  </si>
  <si>
    <t>Navn</t>
  </si>
  <si>
    <t>ID.</t>
  </si>
  <si>
    <t>Klub</t>
  </si>
  <si>
    <t>Resultater SM- Ungdom 29 + 30 Januar 2011</t>
  </si>
  <si>
    <t>Samlet</t>
  </si>
  <si>
    <t>Snit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</si>
</sst>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1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12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0"/>
    </font>
    <font>
      <sz val="9"/>
      <color indexed="12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sz val="9"/>
      <color indexed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6" fillId="0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0" xfId="0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13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0</xdr:row>
      <xdr:rowOff>0</xdr:rowOff>
    </xdr:from>
    <xdr:to>
      <xdr:col>12</xdr:col>
      <xdr:colOff>285750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419100</xdr:colOff>
      <xdr:row>0</xdr:row>
      <xdr:rowOff>0</xdr:rowOff>
    </xdr:from>
    <xdr:to>
      <xdr:col>28</xdr:col>
      <xdr:colOff>390525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26"/>
  <sheetViews>
    <sheetView tabSelected="1" zoomScalePageLayoutView="0" workbookViewId="0" topLeftCell="A81">
      <selection activeCell="G111" sqref="G111"/>
    </sheetView>
  </sheetViews>
  <sheetFormatPr defaultColWidth="9.140625" defaultRowHeight="12.75"/>
  <cols>
    <col min="1" max="1" width="3.57421875" style="0" customWidth="1"/>
    <col min="2" max="2" width="6.7109375" style="1" customWidth="1"/>
    <col min="3" max="3" width="23.57421875" style="0" bestFit="1" customWidth="1"/>
    <col min="4" max="4" width="14.7109375" style="0" bestFit="1" customWidth="1"/>
    <col min="5" max="5" width="10.00390625" style="0" bestFit="1" customWidth="1"/>
    <col min="6" max="11" width="7.00390625" style="0" customWidth="1"/>
    <col min="12" max="12" width="9.421875" style="0" customWidth="1"/>
    <col min="13" max="13" width="6.7109375" style="0" customWidth="1"/>
    <col min="16" max="16" width="5.421875" style="0" customWidth="1"/>
    <col min="17" max="17" width="7.00390625" style="0" customWidth="1"/>
    <col min="18" max="18" width="23.57421875" style="0" bestFit="1" customWidth="1"/>
    <col min="19" max="19" width="13.421875" style="0" bestFit="1" customWidth="1"/>
    <col min="20" max="20" width="10.00390625" style="0" bestFit="1" customWidth="1"/>
    <col min="21" max="26" width="7.00390625" style="0" customWidth="1"/>
    <col min="27" max="27" width="8.421875" style="0" customWidth="1"/>
    <col min="28" max="28" width="7.7109375" style="1" customWidth="1"/>
    <col min="29" max="29" width="7.28125" style="0" customWidth="1"/>
  </cols>
  <sheetData>
    <row r="1" spans="5:11" ht="12.75">
      <c r="E1" s="2"/>
      <c r="F1" s="1"/>
      <c r="G1" s="1"/>
      <c r="H1" s="1"/>
      <c r="I1" s="1"/>
      <c r="J1" s="1"/>
      <c r="K1" s="1"/>
    </row>
    <row r="2" spans="3:18" ht="18">
      <c r="C2" s="166" t="s">
        <v>154</v>
      </c>
      <c r="E2" s="2"/>
      <c r="F2" s="1"/>
      <c r="G2" s="1"/>
      <c r="H2" s="1"/>
      <c r="I2" s="1"/>
      <c r="J2" s="1"/>
      <c r="K2" s="1"/>
      <c r="R2" s="166" t="s">
        <v>154</v>
      </c>
    </row>
    <row r="3" spans="5:11" ht="12.75">
      <c r="E3" s="2"/>
      <c r="F3" s="1"/>
      <c r="G3" s="1"/>
      <c r="H3" s="1"/>
      <c r="I3" s="1"/>
      <c r="J3" s="1"/>
      <c r="K3" s="1"/>
    </row>
    <row r="4" spans="5:11" ht="12.75">
      <c r="E4" s="2"/>
      <c r="F4" s="1"/>
      <c r="G4" s="1"/>
      <c r="H4" s="1"/>
      <c r="I4" s="1"/>
      <c r="J4" s="1"/>
      <c r="K4" s="1"/>
    </row>
    <row r="5" spans="5:19" ht="14.25">
      <c r="E5" s="2"/>
      <c r="F5" s="1"/>
      <c r="G5" s="1"/>
      <c r="H5" s="1"/>
      <c r="I5" s="1"/>
      <c r="J5" s="1"/>
      <c r="K5" s="1"/>
      <c r="R5" s="3" t="s">
        <v>0</v>
      </c>
      <c r="S5" s="3" t="s">
        <v>1</v>
      </c>
    </row>
    <row r="6" spans="4:11" ht="12.75">
      <c r="D6" t="s">
        <v>0</v>
      </c>
      <c r="E6" s="2"/>
      <c r="F6" s="1"/>
      <c r="G6" s="1"/>
      <c r="H6" s="1"/>
      <c r="I6" s="1"/>
      <c r="J6" s="1"/>
      <c r="K6" s="1"/>
    </row>
    <row r="7" spans="3:29" ht="12.75">
      <c r="C7" t="s">
        <v>2</v>
      </c>
      <c r="D7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R7" t="s">
        <v>2</v>
      </c>
      <c r="S7" t="s">
        <v>3</v>
      </c>
      <c r="T7" s="2" t="s">
        <v>4</v>
      </c>
      <c r="U7" s="1" t="s">
        <v>5</v>
      </c>
      <c r="V7" s="1" t="s">
        <v>6</v>
      </c>
      <c r="W7" s="1" t="s">
        <v>7</v>
      </c>
      <c r="X7" s="1" t="s">
        <v>8</v>
      </c>
      <c r="Y7" s="1" t="s">
        <v>9</v>
      </c>
      <c r="Z7" s="1" t="s">
        <v>10</v>
      </c>
      <c r="AA7" s="1" t="s">
        <v>11</v>
      </c>
      <c r="AB7" s="1" t="s">
        <v>12</v>
      </c>
      <c r="AC7" s="1" t="s">
        <v>13</v>
      </c>
    </row>
    <row r="8" spans="2:29" ht="12.75">
      <c r="B8" s="1" t="s">
        <v>5</v>
      </c>
      <c r="C8" s="4" t="s">
        <v>14</v>
      </c>
      <c r="D8" s="5" t="s">
        <v>15</v>
      </c>
      <c r="E8" s="6" t="s">
        <v>16</v>
      </c>
      <c r="F8" s="1">
        <v>156</v>
      </c>
      <c r="G8" s="1">
        <v>129</v>
      </c>
      <c r="H8" s="1">
        <v>158</v>
      </c>
      <c r="I8" s="1">
        <v>177</v>
      </c>
      <c r="J8" s="1">
        <v>127</v>
      </c>
      <c r="K8" s="1">
        <v>138</v>
      </c>
      <c r="L8" s="7">
        <f aca="true" t="shared" si="0" ref="L8:L14">SUM(F8:K8)</f>
        <v>885</v>
      </c>
      <c r="M8" s="8" t="s">
        <v>6</v>
      </c>
      <c r="Q8" s="216" t="s">
        <v>5</v>
      </c>
      <c r="R8" s="9" t="s">
        <v>14</v>
      </c>
      <c r="S8" s="10" t="s">
        <v>15</v>
      </c>
      <c r="T8" s="11" t="s">
        <v>16</v>
      </c>
      <c r="U8" s="12">
        <v>156</v>
      </c>
      <c r="V8" s="12">
        <v>129</v>
      </c>
      <c r="W8" s="12">
        <v>158</v>
      </c>
      <c r="X8" s="12">
        <v>177</v>
      </c>
      <c r="Y8" s="12">
        <v>127</v>
      </c>
      <c r="Z8" s="12">
        <v>138</v>
      </c>
      <c r="AA8" s="13">
        <f aca="true" t="shared" si="1" ref="AA8:AA13">SUM(U8:Z8)</f>
        <v>885</v>
      </c>
      <c r="AB8" s="163">
        <f>SUM(AA8+AA9)</f>
        <v>1763</v>
      </c>
      <c r="AC8" s="8" t="s">
        <v>6</v>
      </c>
    </row>
    <row r="9" spans="2:29" ht="12.75">
      <c r="B9" s="1" t="s">
        <v>6</v>
      </c>
      <c r="C9" s="4" t="s">
        <v>17</v>
      </c>
      <c r="D9" s="5" t="s">
        <v>18</v>
      </c>
      <c r="E9" s="6" t="s">
        <v>16</v>
      </c>
      <c r="F9" s="1">
        <v>104</v>
      </c>
      <c r="G9" s="1">
        <v>187</v>
      </c>
      <c r="H9" s="1">
        <v>158</v>
      </c>
      <c r="I9" s="1">
        <v>167</v>
      </c>
      <c r="J9" s="1">
        <v>137</v>
      </c>
      <c r="K9" s="1">
        <v>125</v>
      </c>
      <c r="L9" s="7">
        <f t="shared" si="0"/>
        <v>878</v>
      </c>
      <c r="M9" s="8" t="s">
        <v>6</v>
      </c>
      <c r="Q9" s="216"/>
      <c r="R9" s="14" t="s">
        <v>17</v>
      </c>
      <c r="S9" s="15" t="s">
        <v>18</v>
      </c>
      <c r="T9" s="16" t="s">
        <v>16</v>
      </c>
      <c r="U9" s="17">
        <v>104</v>
      </c>
      <c r="V9" s="17">
        <v>187</v>
      </c>
      <c r="W9" s="17">
        <v>158</v>
      </c>
      <c r="X9" s="17">
        <v>167</v>
      </c>
      <c r="Y9" s="17">
        <v>137</v>
      </c>
      <c r="Z9" s="17">
        <v>125</v>
      </c>
      <c r="AA9" s="18">
        <f t="shared" si="1"/>
        <v>878</v>
      </c>
      <c r="AB9" s="164">
        <f>SUM(AA9+AA8)</f>
        <v>1763</v>
      </c>
      <c r="AC9" s="8" t="s">
        <v>6</v>
      </c>
    </row>
    <row r="10" spans="2:29" ht="12.75">
      <c r="B10" s="1" t="s">
        <v>7</v>
      </c>
      <c r="C10" s="19" t="s">
        <v>19</v>
      </c>
      <c r="D10" s="20" t="s">
        <v>20</v>
      </c>
      <c r="E10" s="21" t="s">
        <v>21</v>
      </c>
      <c r="F10" s="1">
        <v>103</v>
      </c>
      <c r="G10" s="1">
        <v>117</v>
      </c>
      <c r="H10" s="1">
        <v>108</v>
      </c>
      <c r="I10" s="1">
        <v>126</v>
      </c>
      <c r="J10" s="1">
        <v>139</v>
      </c>
      <c r="K10" s="1">
        <v>126</v>
      </c>
      <c r="L10" s="7">
        <f t="shared" si="0"/>
        <v>719</v>
      </c>
      <c r="M10" s="8" t="s">
        <v>22</v>
      </c>
      <c r="Q10" s="216" t="s">
        <v>6</v>
      </c>
      <c r="R10" s="22" t="s">
        <v>19</v>
      </c>
      <c r="S10" s="23" t="s">
        <v>20</v>
      </c>
      <c r="T10" s="24" t="s">
        <v>21</v>
      </c>
      <c r="U10" s="12">
        <v>103</v>
      </c>
      <c r="V10" s="12">
        <v>117</v>
      </c>
      <c r="W10" s="12">
        <v>108</v>
      </c>
      <c r="X10" s="12">
        <v>126</v>
      </c>
      <c r="Y10" s="12">
        <v>139</v>
      </c>
      <c r="Z10" s="12">
        <v>126</v>
      </c>
      <c r="AA10" s="13">
        <f t="shared" si="1"/>
        <v>719</v>
      </c>
      <c r="AB10" s="163">
        <f>SUM(AA10+AA11)</f>
        <v>1375</v>
      </c>
      <c r="AC10" s="8" t="s">
        <v>22</v>
      </c>
    </row>
    <row r="11" spans="2:29" ht="12.75">
      <c r="B11" s="1" t="s">
        <v>8</v>
      </c>
      <c r="C11" s="4" t="s">
        <v>23</v>
      </c>
      <c r="D11" s="4" t="s">
        <v>24</v>
      </c>
      <c r="E11" s="6" t="s">
        <v>25</v>
      </c>
      <c r="F11" s="1">
        <v>117</v>
      </c>
      <c r="G11" s="1">
        <v>111</v>
      </c>
      <c r="H11" s="1">
        <v>84</v>
      </c>
      <c r="I11" s="1">
        <v>132</v>
      </c>
      <c r="J11" s="1">
        <v>111</v>
      </c>
      <c r="K11" s="1">
        <v>101</v>
      </c>
      <c r="L11" s="7">
        <f t="shared" si="0"/>
        <v>656</v>
      </c>
      <c r="M11" s="8" t="s">
        <v>22</v>
      </c>
      <c r="Q11" s="216"/>
      <c r="R11" s="14" t="s">
        <v>23</v>
      </c>
      <c r="S11" s="25" t="s">
        <v>24</v>
      </c>
      <c r="T11" s="16" t="s">
        <v>25</v>
      </c>
      <c r="U11" s="17">
        <v>117</v>
      </c>
      <c r="V11" s="17">
        <v>111</v>
      </c>
      <c r="W11" s="17">
        <v>84</v>
      </c>
      <c r="X11" s="17">
        <v>132</v>
      </c>
      <c r="Y11" s="17">
        <v>111</v>
      </c>
      <c r="Z11" s="17">
        <v>101</v>
      </c>
      <c r="AA11" s="18">
        <f t="shared" si="1"/>
        <v>656</v>
      </c>
      <c r="AB11" s="164">
        <f>SUM(AA11+AA10)</f>
        <v>1375</v>
      </c>
      <c r="AC11" s="8" t="s">
        <v>22</v>
      </c>
    </row>
    <row r="12" spans="2:29" ht="12.75">
      <c r="B12" s="1" t="s">
        <v>9</v>
      </c>
      <c r="C12" s="5" t="s">
        <v>26</v>
      </c>
      <c r="D12" s="26" t="s">
        <v>27</v>
      </c>
      <c r="E12" s="6" t="s">
        <v>16</v>
      </c>
      <c r="F12" s="1">
        <v>133</v>
      </c>
      <c r="G12" s="1">
        <v>108</v>
      </c>
      <c r="H12" s="1">
        <v>114</v>
      </c>
      <c r="I12" s="1">
        <v>116</v>
      </c>
      <c r="J12" s="1">
        <v>69</v>
      </c>
      <c r="K12" s="1">
        <v>95</v>
      </c>
      <c r="L12" s="7">
        <f t="shared" si="0"/>
        <v>635</v>
      </c>
      <c r="M12" s="8" t="s">
        <v>9</v>
      </c>
      <c r="Q12" s="216" t="s">
        <v>7</v>
      </c>
      <c r="R12" s="27" t="s">
        <v>26</v>
      </c>
      <c r="S12" s="28" t="s">
        <v>27</v>
      </c>
      <c r="T12" s="11" t="s">
        <v>16</v>
      </c>
      <c r="U12" s="12">
        <v>133</v>
      </c>
      <c r="V12" s="12">
        <v>108</v>
      </c>
      <c r="W12" s="12">
        <v>114</v>
      </c>
      <c r="X12" s="12">
        <v>116</v>
      </c>
      <c r="Y12" s="12">
        <v>69</v>
      </c>
      <c r="Z12" s="12">
        <v>95</v>
      </c>
      <c r="AA12" s="13">
        <f t="shared" si="1"/>
        <v>635</v>
      </c>
      <c r="AB12" s="163">
        <f>SUM(AA12+AA13)</f>
        <v>1198</v>
      </c>
      <c r="AC12" s="8" t="s">
        <v>9</v>
      </c>
    </row>
    <row r="13" spans="2:29" ht="12.75">
      <c r="B13" s="1" t="s">
        <v>10</v>
      </c>
      <c r="C13" s="5" t="s">
        <v>28</v>
      </c>
      <c r="D13" s="5" t="s">
        <v>29</v>
      </c>
      <c r="E13" s="6" t="s">
        <v>16</v>
      </c>
      <c r="F13" s="1">
        <v>92</v>
      </c>
      <c r="G13" s="1">
        <v>86</v>
      </c>
      <c r="H13" s="1">
        <v>97</v>
      </c>
      <c r="I13" s="1">
        <v>119</v>
      </c>
      <c r="J13" s="1">
        <v>75</v>
      </c>
      <c r="K13" s="1">
        <v>94</v>
      </c>
      <c r="L13" s="7">
        <f t="shared" si="0"/>
        <v>563</v>
      </c>
      <c r="M13" s="8" t="s">
        <v>9</v>
      </c>
      <c r="Q13" s="216"/>
      <c r="R13" s="29" t="s">
        <v>28</v>
      </c>
      <c r="S13" s="15" t="s">
        <v>29</v>
      </c>
      <c r="T13" s="16" t="s">
        <v>16</v>
      </c>
      <c r="U13" s="17">
        <v>92</v>
      </c>
      <c r="V13" s="17">
        <v>86</v>
      </c>
      <c r="W13" s="17">
        <v>97</v>
      </c>
      <c r="X13" s="17">
        <v>119</v>
      </c>
      <c r="Y13" s="17">
        <v>75</v>
      </c>
      <c r="Z13" s="17">
        <v>94</v>
      </c>
      <c r="AA13" s="18">
        <f t="shared" si="1"/>
        <v>563</v>
      </c>
      <c r="AB13" s="164">
        <f>SUM(AA13+AA12)</f>
        <v>1198</v>
      </c>
      <c r="AC13" s="8" t="s">
        <v>9</v>
      </c>
    </row>
    <row r="14" spans="2:13" ht="12.75">
      <c r="B14" s="1" t="s">
        <v>30</v>
      </c>
      <c r="C14" s="5" t="s">
        <v>31</v>
      </c>
      <c r="D14" s="5" t="s">
        <v>32</v>
      </c>
      <c r="E14" s="6" t="s">
        <v>16</v>
      </c>
      <c r="F14" s="1">
        <v>95</v>
      </c>
      <c r="G14" s="1">
        <v>65</v>
      </c>
      <c r="H14" s="1">
        <v>106</v>
      </c>
      <c r="I14" s="1">
        <v>128</v>
      </c>
      <c r="J14" s="1">
        <v>86</v>
      </c>
      <c r="K14" s="1">
        <v>75</v>
      </c>
      <c r="L14" s="7">
        <f t="shared" si="0"/>
        <v>555</v>
      </c>
      <c r="M14" s="8"/>
    </row>
    <row r="15" spans="5:13" ht="12.75">
      <c r="E15" s="2"/>
      <c r="F15" s="1"/>
      <c r="G15" s="1"/>
      <c r="H15" s="1"/>
      <c r="I15" s="1"/>
      <c r="J15" s="1"/>
      <c r="K15" s="1"/>
      <c r="M15" s="5"/>
    </row>
    <row r="16" spans="5:13" ht="12.75">
      <c r="E16" s="2"/>
      <c r="F16" s="1"/>
      <c r="G16" s="1"/>
      <c r="H16" s="1"/>
      <c r="I16" s="1"/>
      <c r="J16" s="1"/>
      <c r="K16" s="1"/>
      <c r="M16" s="5"/>
    </row>
    <row r="17" spans="4:13" ht="12.75">
      <c r="D17" s="5" t="s">
        <v>33</v>
      </c>
      <c r="E17" s="2"/>
      <c r="F17" s="1"/>
      <c r="G17" s="1"/>
      <c r="H17" s="1"/>
      <c r="I17" s="1"/>
      <c r="J17" s="1"/>
      <c r="K17" s="1"/>
      <c r="M17" s="5"/>
    </row>
    <row r="18" spans="5:19" ht="14.25">
      <c r="E18" s="2"/>
      <c r="F18" s="1"/>
      <c r="G18" s="1"/>
      <c r="H18" s="1"/>
      <c r="I18" s="1"/>
      <c r="J18" s="1"/>
      <c r="K18" s="1"/>
      <c r="M18" s="5"/>
      <c r="R18" s="3" t="s">
        <v>33</v>
      </c>
      <c r="S18" s="3" t="s">
        <v>1</v>
      </c>
    </row>
    <row r="19" spans="2:13" ht="12.75">
      <c r="B19" s="1" t="s">
        <v>5</v>
      </c>
      <c r="C19" s="5" t="s">
        <v>34</v>
      </c>
      <c r="D19" s="5" t="s">
        <v>35</v>
      </c>
      <c r="E19" s="6" t="s">
        <v>36</v>
      </c>
      <c r="F19" s="1">
        <v>162</v>
      </c>
      <c r="G19" s="1">
        <v>154</v>
      </c>
      <c r="H19" s="1">
        <v>142</v>
      </c>
      <c r="I19" s="1">
        <v>199</v>
      </c>
      <c r="J19" s="1">
        <v>155</v>
      </c>
      <c r="K19" s="1">
        <v>126</v>
      </c>
      <c r="L19" s="7">
        <f aca="true" t="shared" si="2" ref="L19:L30">SUM(F19:K19)</f>
        <v>938</v>
      </c>
      <c r="M19" s="8" t="s">
        <v>37</v>
      </c>
    </row>
    <row r="20" spans="2:29" ht="12.75">
      <c r="B20" s="1" t="s">
        <v>6</v>
      </c>
      <c r="C20" s="30" t="s">
        <v>38</v>
      </c>
      <c r="D20" s="30" t="s">
        <v>39</v>
      </c>
      <c r="E20" s="6" t="s">
        <v>40</v>
      </c>
      <c r="F20" s="1">
        <v>172</v>
      </c>
      <c r="G20" s="1">
        <v>160</v>
      </c>
      <c r="H20" s="1">
        <v>124</v>
      </c>
      <c r="I20" s="1">
        <v>158</v>
      </c>
      <c r="J20" s="1">
        <v>158</v>
      </c>
      <c r="K20" s="1">
        <v>124</v>
      </c>
      <c r="L20" s="7">
        <f t="shared" si="2"/>
        <v>896</v>
      </c>
      <c r="M20" s="8" t="s">
        <v>41</v>
      </c>
      <c r="Q20" s="216" t="s">
        <v>5</v>
      </c>
      <c r="R20" s="9" t="s">
        <v>42</v>
      </c>
      <c r="S20" s="31" t="s">
        <v>43</v>
      </c>
      <c r="T20" s="11" t="s">
        <v>25</v>
      </c>
      <c r="U20" s="12">
        <v>126</v>
      </c>
      <c r="V20" s="12">
        <v>113</v>
      </c>
      <c r="W20" s="12">
        <v>75</v>
      </c>
      <c r="X20" s="12">
        <v>154</v>
      </c>
      <c r="Y20" s="12">
        <v>141</v>
      </c>
      <c r="Z20" s="12">
        <v>98</v>
      </c>
      <c r="AA20" s="13">
        <f aca="true" t="shared" si="3" ref="AA20:AA29">SUM(U20:Z20)</f>
        <v>707</v>
      </c>
      <c r="AB20" s="163">
        <f>SUM(AA20+AA21)</f>
        <v>1645</v>
      </c>
      <c r="AC20" s="8" t="s">
        <v>37</v>
      </c>
    </row>
    <row r="21" spans="2:29" ht="12.75">
      <c r="B21" s="1" t="s">
        <v>7</v>
      </c>
      <c r="C21" s="4" t="s">
        <v>44</v>
      </c>
      <c r="D21" s="4" t="s">
        <v>45</v>
      </c>
      <c r="E21" s="6" t="s">
        <v>25</v>
      </c>
      <c r="F21" s="1">
        <v>140</v>
      </c>
      <c r="G21" s="1">
        <v>146</v>
      </c>
      <c r="H21" s="1">
        <v>163</v>
      </c>
      <c r="I21" s="1">
        <v>150</v>
      </c>
      <c r="J21" s="1">
        <v>132</v>
      </c>
      <c r="K21" s="1">
        <v>135</v>
      </c>
      <c r="L21" s="7">
        <f t="shared" si="2"/>
        <v>866</v>
      </c>
      <c r="M21" s="8" t="s">
        <v>46</v>
      </c>
      <c r="Q21" s="216"/>
      <c r="R21" s="29" t="s">
        <v>34</v>
      </c>
      <c r="S21" s="15" t="s">
        <v>35</v>
      </c>
      <c r="T21" s="16" t="s">
        <v>36</v>
      </c>
      <c r="U21" s="17">
        <v>162</v>
      </c>
      <c r="V21" s="17">
        <v>154</v>
      </c>
      <c r="W21" s="17">
        <v>142</v>
      </c>
      <c r="X21" s="17">
        <v>199</v>
      </c>
      <c r="Y21" s="17">
        <v>155</v>
      </c>
      <c r="Z21" s="17">
        <v>126</v>
      </c>
      <c r="AA21" s="18">
        <f t="shared" si="3"/>
        <v>938</v>
      </c>
      <c r="AB21" s="164">
        <f>SUM(AA21+AA20)</f>
        <v>1645</v>
      </c>
      <c r="AC21" s="8" t="s">
        <v>37</v>
      </c>
    </row>
    <row r="22" spans="2:29" ht="12.75">
      <c r="B22" s="1" t="s">
        <v>8</v>
      </c>
      <c r="C22" s="30" t="s">
        <v>47</v>
      </c>
      <c r="D22" s="30" t="s">
        <v>48</v>
      </c>
      <c r="E22" s="32" t="s">
        <v>16</v>
      </c>
      <c r="F22" s="1">
        <v>152</v>
      </c>
      <c r="G22" s="1">
        <v>118</v>
      </c>
      <c r="H22" s="1">
        <v>159</v>
      </c>
      <c r="I22" s="1">
        <v>120</v>
      </c>
      <c r="J22" s="1">
        <v>157</v>
      </c>
      <c r="K22" s="1">
        <v>156</v>
      </c>
      <c r="L22" s="7">
        <f t="shared" si="2"/>
        <v>862</v>
      </c>
      <c r="M22" s="8"/>
      <c r="Q22" s="216" t="s">
        <v>6</v>
      </c>
      <c r="R22" s="9" t="s">
        <v>44</v>
      </c>
      <c r="S22" s="31" t="s">
        <v>45</v>
      </c>
      <c r="T22" s="11" t="s">
        <v>25</v>
      </c>
      <c r="U22" s="12">
        <v>140</v>
      </c>
      <c r="V22" s="12">
        <v>146</v>
      </c>
      <c r="W22" s="12">
        <v>163</v>
      </c>
      <c r="X22" s="12">
        <v>150</v>
      </c>
      <c r="Y22" s="12">
        <v>132</v>
      </c>
      <c r="Z22" s="12">
        <v>135</v>
      </c>
      <c r="AA22" s="12">
        <f t="shared" si="3"/>
        <v>866</v>
      </c>
      <c r="AB22" s="163">
        <f>SUM(AA22+AA23)</f>
        <v>1628</v>
      </c>
      <c r="AC22" s="8" t="s">
        <v>46</v>
      </c>
    </row>
    <row r="23" spans="2:29" ht="12.75">
      <c r="B23" s="1" t="s">
        <v>9</v>
      </c>
      <c r="C23" s="4" t="s">
        <v>49</v>
      </c>
      <c r="D23" s="4" t="s">
        <v>50</v>
      </c>
      <c r="E23" s="6" t="s">
        <v>25</v>
      </c>
      <c r="F23" s="1">
        <v>143</v>
      </c>
      <c r="G23" s="1">
        <v>106</v>
      </c>
      <c r="H23" s="1">
        <v>149</v>
      </c>
      <c r="I23" s="1">
        <v>114</v>
      </c>
      <c r="J23" s="1">
        <v>118</v>
      </c>
      <c r="K23" s="1">
        <v>132</v>
      </c>
      <c r="L23" s="7">
        <f t="shared" si="2"/>
        <v>762</v>
      </c>
      <c r="M23" s="8" t="s">
        <v>46</v>
      </c>
      <c r="Q23" s="216"/>
      <c r="R23" s="14" t="s">
        <v>49</v>
      </c>
      <c r="S23" s="25" t="s">
        <v>50</v>
      </c>
      <c r="T23" s="16" t="s">
        <v>25</v>
      </c>
      <c r="U23" s="17">
        <v>143</v>
      </c>
      <c r="V23" s="17">
        <v>106</v>
      </c>
      <c r="W23" s="17">
        <v>149</v>
      </c>
      <c r="X23" s="17">
        <v>114</v>
      </c>
      <c r="Y23" s="17">
        <v>118</v>
      </c>
      <c r="Z23" s="17">
        <v>132</v>
      </c>
      <c r="AA23" s="17">
        <f t="shared" si="3"/>
        <v>762</v>
      </c>
      <c r="AB23" s="164">
        <f>SUM(AA23+AA22)</f>
        <v>1628</v>
      </c>
      <c r="AC23" s="8" t="s">
        <v>46</v>
      </c>
    </row>
    <row r="24" spans="2:29" ht="12.75">
      <c r="B24" s="1" t="s">
        <v>10</v>
      </c>
      <c r="C24" s="20" t="s">
        <v>51</v>
      </c>
      <c r="D24" s="20" t="s">
        <v>52</v>
      </c>
      <c r="E24" s="6" t="s">
        <v>53</v>
      </c>
      <c r="F24" s="1">
        <v>116</v>
      </c>
      <c r="G24" s="1">
        <v>115</v>
      </c>
      <c r="H24" s="1">
        <v>146</v>
      </c>
      <c r="I24" s="1">
        <v>150</v>
      </c>
      <c r="J24" s="1">
        <v>100</v>
      </c>
      <c r="K24" s="1">
        <v>122</v>
      </c>
      <c r="L24" s="7">
        <f t="shared" si="2"/>
        <v>749</v>
      </c>
      <c r="M24" s="8" t="s">
        <v>30</v>
      </c>
      <c r="Q24" s="216" t="s">
        <v>7</v>
      </c>
      <c r="R24" s="33" t="s">
        <v>51</v>
      </c>
      <c r="S24" s="23" t="s">
        <v>52</v>
      </c>
      <c r="T24" s="11" t="s">
        <v>53</v>
      </c>
      <c r="U24" s="12">
        <v>116</v>
      </c>
      <c r="V24" s="12">
        <v>115</v>
      </c>
      <c r="W24" s="12">
        <v>146</v>
      </c>
      <c r="X24" s="12">
        <v>150</v>
      </c>
      <c r="Y24" s="12">
        <v>100</v>
      </c>
      <c r="Z24" s="12">
        <v>122</v>
      </c>
      <c r="AA24" s="13">
        <f t="shared" si="3"/>
        <v>749</v>
      </c>
      <c r="AB24" s="165">
        <f>SUM(AA24+AA25)</f>
        <v>1429</v>
      </c>
      <c r="AC24" s="8" t="s">
        <v>30</v>
      </c>
    </row>
    <row r="25" spans="2:29" ht="12.75">
      <c r="B25" s="1" t="s">
        <v>30</v>
      </c>
      <c r="C25" s="34" t="s">
        <v>54</v>
      </c>
      <c r="D25" s="34" t="s">
        <v>55</v>
      </c>
      <c r="E25" s="6" t="s">
        <v>25</v>
      </c>
      <c r="F25" s="1">
        <v>155</v>
      </c>
      <c r="G25" s="1">
        <v>102</v>
      </c>
      <c r="H25" s="1">
        <v>83</v>
      </c>
      <c r="I25" s="1">
        <v>135</v>
      </c>
      <c r="J25" s="1">
        <v>125</v>
      </c>
      <c r="K25" s="1">
        <v>120</v>
      </c>
      <c r="L25" s="7">
        <f t="shared" si="2"/>
        <v>720</v>
      </c>
      <c r="M25" s="8" t="s">
        <v>56</v>
      </c>
      <c r="Q25" s="216"/>
      <c r="R25" s="35" t="s">
        <v>57</v>
      </c>
      <c r="S25" s="36" t="s">
        <v>58</v>
      </c>
      <c r="T25" s="16" t="s">
        <v>21</v>
      </c>
      <c r="U25" s="17">
        <v>94</v>
      </c>
      <c r="V25" s="17">
        <v>122</v>
      </c>
      <c r="W25" s="17">
        <v>130</v>
      </c>
      <c r="X25" s="17">
        <v>124</v>
      </c>
      <c r="Y25" s="17">
        <v>110</v>
      </c>
      <c r="Z25" s="17">
        <v>100</v>
      </c>
      <c r="AA25" s="18">
        <f t="shared" si="3"/>
        <v>680</v>
      </c>
      <c r="AB25" s="164">
        <f>SUM(AA25+AA24)</f>
        <v>1429</v>
      </c>
      <c r="AC25" s="8" t="s">
        <v>30</v>
      </c>
    </row>
    <row r="26" spans="2:29" ht="12.75">
      <c r="B26" s="1" t="s">
        <v>59</v>
      </c>
      <c r="C26" s="4" t="s">
        <v>42</v>
      </c>
      <c r="D26" s="4" t="s">
        <v>43</v>
      </c>
      <c r="E26" s="6" t="s">
        <v>25</v>
      </c>
      <c r="F26" s="1">
        <v>126</v>
      </c>
      <c r="G26" s="1">
        <v>113</v>
      </c>
      <c r="H26" s="1">
        <v>75</v>
      </c>
      <c r="I26" s="1">
        <v>154</v>
      </c>
      <c r="J26" s="1">
        <v>141</v>
      </c>
      <c r="K26" s="1">
        <v>98</v>
      </c>
      <c r="L26" s="7">
        <f t="shared" si="2"/>
        <v>707</v>
      </c>
      <c r="M26" s="8" t="s">
        <v>37</v>
      </c>
      <c r="Q26" s="216" t="s">
        <v>8</v>
      </c>
      <c r="R26" s="37" t="s">
        <v>38</v>
      </c>
      <c r="S26" s="38" t="s">
        <v>39</v>
      </c>
      <c r="T26" s="11" t="s">
        <v>40</v>
      </c>
      <c r="U26" s="12">
        <v>172</v>
      </c>
      <c r="V26" s="12">
        <v>160</v>
      </c>
      <c r="W26" s="12">
        <v>124</v>
      </c>
      <c r="X26" s="12">
        <v>158</v>
      </c>
      <c r="Y26" s="12">
        <v>158</v>
      </c>
      <c r="Z26" s="12">
        <v>124</v>
      </c>
      <c r="AA26" s="13">
        <f t="shared" si="3"/>
        <v>896</v>
      </c>
      <c r="AB26" s="163">
        <f>SUM(AA26+AA27)</f>
        <v>1371</v>
      </c>
      <c r="AC26" s="8" t="s">
        <v>41</v>
      </c>
    </row>
    <row r="27" spans="2:29" ht="12.75">
      <c r="B27" s="1" t="s">
        <v>60</v>
      </c>
      <c r="C27" s="19" t="s">
        <v>57</v>
      </c>
      <c r="D27" s="20" t="s">
        <v>58</v>
      </c>
      <c r="E27" s="6" t="s">
        <v>21</v>
      </c>
      <c r="F27" s="1">
        <v>94</v>
      </c>
      <c r="G27" s="1">
        <v>122</v>
      </c>
      <c r="H27" s="1">
        <v>130</v>
      </c>
      <c r="I27" s="1">
        <v>124</v>
      </c>
      <c r="J27" s="1">
        <v>110</v>
      </c>
      <c r="K27" s="1">
        <v>100</v>
      </c>
      <c r="L27" s="7">
        <f t="shared" si="2"/>
        <v>680</v>
      </c>
      <c r="M27" s="8" t="s">
        <v>30</v>
      </c>
      <c r="Q27" s="216"/>
      <c r="R27" s="39" t="s">
        <v>61</v>
      </c>
      <c r="S27" s="40" t="s">
        <v>62</v>
      </c>
      <c r="T27" s="16" t="s">
        <v>40</v>
      </c>
      <c r="U27" s="17">
        <v>76</v>
      </c>
      <c r="V27" s="17">
        <v>77</v>
      </c>
      <c r="W27" s="17">
        <v>86</v>
      </c>
      <c r="X27" s="17">
        <v>88</v>
      </c>
      <c r="Y27" s="17">
        <v>70</v>
      </c>
      <c r="Z27" s="17">
        <v>78</v>
      </c>
      <c r="AA27" s="18">
        <f t="shared" si="3"/>
        <v>475</v>
      </c>
      <c r="AB27" s="164">
        <f>SUM(AA27+AA26)</f>
        <v>1371</v>
      </c>
      <c r="AC27" s="8" t="s">
        <v>41</v>
      </c>
    </row>
    <row r="28" spans="2:29" ht="12.75">
      <c r="B28" s="1" t="s">
        <v>41</v>
      </c>
      <c r="C28" s="4" t="s">
        <v>63</v>
      </c>
      <c r="D28" s="4" t="s">
        <v>64</v>
      </c>
      <c r="E28" s="6" t="s">
        <v>25</v>
      </c>
      <c r="F28" s="1">
        <v>95</v>
      </c>
      <c r="G28" s="1">
        <v>86</v>
      </c>
      <c r="H28" s="1">
        <v>84</v>
      </c>
      <c r="I28" s="1">
        <v>79</v>
      </c>
      <c r="J28" s="1">
        <v>83</v>
      </c>
      <c r="K28" s="1">
        <v>95</v>
      </c>
      <c r="L28" s="7">
        <f t="shared" si="2"/>
        <v>522</v>
      </c>
      <c r="M28" s="8"/>
      <c r="Q28" s="216" t="s">
        <v>9</v>
      </c>
      <c r="R28" s="41" t="s">
        <v>54</v>
      </c>
      <c r="S28" s="42" t="s">
        <v>55</v>
      </c>
      <c r="T28" s="11" t="s">
        <v>25</v>
      </c>
      <c r="U28" s="12">
        <v>155</v>
      </c>
      <c r="V28" s="12">
        <v>102</v>
      </c>
      <c r="W28" s="12">
        <v>83</v>
      </c>
      <c r="X28" s="12">
        <v>135</v>
      </c>
      <c r="Y28" s="12">
        <v>125</v>
      </c>
      <c r="Z28" s="12">
        <v>120</v>
      </c>
      <c r="AA28" s="13">
        <f t="shared" si="3"/>
        <v>720</v>
      </c>
      <c r="AB28" s="163">
        <f>SUM(AA28+AA29)</f>
        <v>1166</v>
      </c>
      <c r="AC28" s="8" t="s">
        <v>56</v>
      </c>
    </row>
    <row r="29" spans="2:29" ht="12.75">
      <c r="B29" s="1" t="s">
        <v>65</v>
      </c>
      <c r="C29" s="30" t="s">
        <v>61</v>
      </c>
      <c r="D29" s="30" t="s">
        <v>62</v>
      </c>
      <c r="E29" s="6" t="s">
        <v>40</v>
      </c>
      <c r="F29" s="1">
        <v>76</v>
      </c>
      <c r="G29" s="1">
        <v>77</v>
      </c>
      <c r="H29" s="1">
        <v>86</v>
      </c>
      <c r="I29" s="1">
        <v>88</v>
      </c>
      <c r="J29" s="1">
        <v>70</v>
      </c>
      <c r="K29" s="1">
        <v>78</v>
      </c>
      <c r="L29" s="7">
        <f t="shared" si="2"/>
        <v>475</v>
      </c>
      <c r="M29" s="8" t="s">
        <v>41</v>
      </c>
      <c r="Q29" s="216"/>
      <c r="R29" s="14" t="s">
        <v>66</v>
      </c>
      <c r="S29" s="25" t="s">
        <v>64</v>
      </c>
      <c r="T29" s="16" t="s">
        <v>25</v>
      </c>
      <c r="U29" s="17">
        <v>73</v>
      </c>
      <c r="V29" s="17">
        <v>61</v>
      </c>
      <c r="W29" s="17">
        <v>90</v>
      </c>
      <c r="X29" s="17">
        <v>90</v>
      </c>
      <c r="Y29" s="17">
        <v>63</v>
      </c>
      <c r="Z29" s="17">
        <v>69</v>
      </c>
      <c r="AA29" s="18">
        <f t="shared" si="3"/>
        <v>446</v>
      </c>
      <c r="AB29" s="164">
        <f>SUM(AA29+AA28)</f>
        <v>1166</v>
      </c>
      <c r="AC29" s="8" t="s">
        <v>56</v>
      </c>
    </row>
    <row r="30" spans="2:13" ht="12.75">
      <c r="B30" s="1" t="s">
        <v>67</v>
      </c>
      <c r="C30" s="4" t="s">
        <v>66</v>
      </c>
      <c r="D30" s="4" t="s">
        <v>64</v>
      </c>
      <c r="E30" s="6" t="s">
        <v>25</v>
      </c>
      <c r="F30" s="1">
        <v>73</v>
      </c>
      <c r="G30" s="1">
        <v>61</v>
      </c>
      <c r="H30" s="1">
        <v>90</v>
      </c>
      <c r="I30" s="1">
        <v>90</v>
      </c>
      <c r="J30" s="1">
        <v>63</v>
      </c>
      <c r="K30" s="1">
        <v>69</v>
      </c>
      <c r="L30" s="7">
        <f t="shared" si="2"/>
        <v>446</v>
      </c>
      <c r="M30" s="8" t="s">
        <v>56</v>
      </c>
    </row>
    <row r="31" spans="5:11" ht="12.75">
      <c r="E31" s="2"/>
      <c r="F31" s="1"/>
      <c r="G31" s="1"/>
      <c r="H31" s="1"/>
      <c r="I31" s="1"/>
      <c r="J31" s="1"/>
      <c r="K31" s="1"/>
    </row>
    <row r="32" spans="5:13" ht="12.75">
      <c r="E32" s="2"/>
      <c r="F32" s="1"/>
      <c r="G32" s="1"/>
      <c r="H32" s="1"/>
      <c r="I32" s="1"/>
      <c r="J32" s="1"/>
      <c r="K32" s="1"/>
      <c r="M32" s="5"/>
    </row>
    <row r="33" spans="3:19" ht="14.25">
      <c r="C33" s="5"/>
      <c r="D33" s="5" t="s">
        <v>68</v>
      </c>
      <c r="E33" s="6"/>
      <c r="F33" s="1"/>
      <c r="G33" s="1"/>
      <c r="H33" s="1"/>
      <c r="I33" s="1"/>
      <c r="J33" s="1"/>
      <c r="K33" s="1"/>
      <c r="M33" s="5"/>
      <c r="R33" s="43" t="s">
        <v>68</v>
      </c>
      <c r="S33" s="43" t="s">
        <v>1</v>
      </c>
    </row>
    <row r="34" spans="3:13" ht="12.75">
      <c r="C34" s="5"/>
      <c r="D34" s="5"/>
      <c r="E34" s="6"/>
      <c r="F34" s="1"/>
      <c r="G34" s="1"/>
      <c r="H34" s="1"/>
      <c r="I34" s="1"/>
      <c r="J34" s="1"/>
      <c r="K34" s="1"/>
      <c r="M34" s="5"/>
    </row>
    <row r="35" spans="2:29" ht="12.75">
      <c r="B35" s="1" t="s">
        <v>5</v>
      </c>
      <c r="C35" s="44" t="s">
        <v>69</v>
      </c>
      <c r="D35" s="44" t="s">
        <v>70</v>
      </c>
      <c r="E35" s="45" t="s">
        <v>71</v>
      </c>
      <c r="F35" s="1">
        <v>212</v>
      </c>
      <c r="G35" s="1">
        <v>214</v>
      </c>
      <c r="H35" s="1">
        <v>142</v>
      </c>
      <c r="I35" s="1">
        <v>181</v>
      </c>
      <c r="J35" s="1">
        <v>168</v>
      </c>
      <c r="K35" s="1">
        <v>173</v>
      </c>
      <c r="L35" s="7">
        <f>SUM(F35:K35)</f>
        <v>1090</v>
      </c>
      <c r="M35" s="8" t="s">
        <v>67</v>
      </c>
      <c r="Q35" s="216" t="s">
        <v>5</v>
      </c>
      <c r="R35" s="46" t="s">
        <v>69</v>
      </c>
      <c r="S35" s="47" t="s">
        <v>70</v>
      </c>
      <c r="T35" s="48" t="s">
        <v>71</v>
      </c>
      <c r="U35" s="12">
        <v>212</v>
      </c>
      <c r="V35" s="12">
        <v>214</v>
      </c>
      <c r="W35" s="12">
        <v>142</v>
      </c>
      <c r="X35" s="12">
        <v>181</v>
      </c>
      <c r="Y35" s="12">
        <v>168</v>
      </c>
      <c r="Z35" s="12">
        <v>173</v>
      </c>
      <c r="AA35" s="13">
        <f>SUM(U35:Z35)</f>
        <v>1090</v>
      </c>
      <c r="AB35" s="163">
        <f>SUM(AA35+AA36)</f>
        <v>2048</v>
      </c>
      <c r="AC35" s="8" t="s">
        <v>67</v>
      </c>
    </row>
    <row r="36" spans="2:29" ht="12.75">
      <c r="B36" s="1" t="s">
        <v>6</v>
      </c>
      <c r="C36" s="44" t="s">
        <v>72</v>
      </c>
      <c r="D36" s="44" t="s">
        <v>73</v>
      </c>
      <c r="E36" s="45" t="s">
        <v>16</v>
      </c>
      <c r="F36" s="1">
        <v>167</v>
      </c>
      <c r="G36" s="1">
        <v>165</v>
      </c>
      <c r="H36" s="1">
        <v>173</v>
      </c>
      <c r="I36" s="1">
        <v>157</v>
      </c>
      <c r="J36" s="1">
        <v>152</v>
      </c>
      <c r="K36" s="1">
        <v>144</v>
      </c>
      <c r="L36" s="7">
        <f>SUM(F36:K36)</f>
        <v>958</v>
      </c>
      <c r="M36" s="8" t="s">
        <v>67</v>
      </c>
      <c r="Q36" s="216"/>
      <c r="R36" s="49" t="s">
        <v>72</v>
      </c>
      <c r="S36" s="50" t="s">
        <v>73</v>
      </c>
      <c r="T36" s="51" t="s">
        <v>16</v>
      </c>
      <c r="U36" s="17">
        <v>167</v>
      </c>
      <c r="V36" s="17">
        <v>165</v>
      </c>
      <c r="W36" s="17">
        <v>173</v>
      </c>
      <c r="X36" s="17">
        <v>157</v>
      </c>
      <c r="Y36" s="17">
        <v>152</v>
      </c>
      <c r="Z36" s="17">
        <v>144</v>
      </c>
      <c r="AA36" s="18">
        <f>SUM(U36:Z36)</f>
        <v>958</v>
      </c>
      <c r="AB36" s="164">
        <f>SUM(AA36+AA35)</f>
        <v>2048</v>
      </c>
      <c r="AC36" s="8" t="s">
        <v>67</v>
      </c>
    </row>
    <row r="37" spans="2:13" ht="12.75">
      <c r="B37" s="1" t="s">
        <v>7</v>
      </c>
      <c r="C37" s="52" t="s">
        <v>74</v>
      </c>
      <c r="D37" s="52" t="s">
        <v>75</v>
      </c>
      <c r="E37" s="53" t="s">
        <v>16</v>
      </c>
      <c r="F37" s="1">
        <v>162</v>
      </c>
      <c r="G37" s="1">
        <v>144</v>
      </c>
      <c r="H37" s="1">
        <v>168</v>
      </c>
      <c r="I37" s="1">
        <v>128</v>
      </c>
      <c r="J37" s="1">
        <v>159</v>
      </c>
      <c r="K37" s="1">
        <v>155</v>
      </c>
      <c r="L37" s="7">
        <f>SUM(F37:K37)</f>
        <v>916</v>
      </c>
      <c r="M37" s="8" t="s">
        <v>76</v>
      </c>
    </row>
    <row r="38" spans="5:11" ht="12.75">
      <c r="E38" s="2"/>
      <c r="F38" s="1"/>
      <c r="G38" s="1"/>
      <c r="H38" s="1"/>
      <c r="I38" s="1"/>
      <c r="J38" s="1"/>
      <c r="K38" s="1"/>
    </row>
    <row r="39" spans="5:11" ht="12.75">
      <c r="E39" s="2"/>
      <c r="F39" s="1"/>
      <c r="G39" s="1"/>
      <c r="H39" s="1"/>
      <c r="I39" s="1"/>
      <c r="J39" s="1"/>
      <c r="K39" s="1"/>
    </row>
    <row r="40" spans="5:11" ht="12.75">
      <c r="E40" s="2"/>
      <c r="F40" s="1"/>
      <c r="G40" s="1"/>
      <c r="H40" s="1"/>
      <c r="I40" s="1"/>
      <c r="J40" s="1"/>
      <c r="K40" s="1"/>
    </row>
    <row r="41" spans="5:11" ht="12.75">
      <c r="E41" s="2"/>
      <c r="F41" s="1"/>
      <c r="G41" s="1"/>
      <c r="H41" s="1"/>
      <c r="I41" s="1"/>
      <c r="J41" s="1"/>
      <c r="K41" s="1"/>
    </row>
    <row r="42" spans="5:11" ht="12.75">
      <c r="E42" s="2"/>
      <c r="F42" s="1"/>
      <c r="G42" s="1"/>
      <c r="H42" s="1"/>
      <c r="I42" s="1"/>
      <c r="J42" s="1"/>
      <c r="K42" s="1"/>
    </row>
    <row r="43" spans="5:11" ht="12.75">
      <c r="E43" s="2"/>
      <c r="F43" s="1"/>
      <c r="G43" s="1"/>
      <c r="H43" s="1"/>
      <c r="I43" s="1"/>
      <c r="J43" s="1"/>
      <c r="K43" s="1"/>
    </row>
    <row r="44" spans="5:11" ht="12.75">
      <c r="E44" s="2"/>
      <c r="F44" s="1"/>
      <c r="G44" s="1"/>
      <c r="H44" s="1"/>
      <c r="I44" s="1"/>
      <c r="J44" s="1"/>
      <c r="K44" s="1"/>
    </row>
    <row r="45" spans="4:19" ht="14.25">
      <c r="D45" s="54" t="s">
        <v>77</v>
      </c>
      <c r="E45" s="2"/>
      <c r="F45" s="1"/>
      <c r="G45" s="1"/>
      <c r="H45" s="1"/>
      <c r="I45" s="1"/>
      <c r="J45" s="1"/>
      <c r="K45" s="1"/>
      <c r="R45" s="43" t="s">
        <v>77</v>
      </c>
      <c r="S45" s="43" t="s">
        <v>1</v>
      </c>
    </row>
    <row r="46" spans="3:29" ht="12.75">
      <c r="C46" s="54" t="s">
        <v>2</v>
      </c>
      <c r="D46" s="54" t="s">
        <v>3</v>
      </c>
      <c r="E46" s="55" t="s">
        <v>4</v>
      </c>
      <c r="F46" s="56" t="s">
        <v>5</v>
      </c>
      <c r="G46" s="56" t="s">
        <v>6</v>
      </c>
      <c r="H46" s="56" t="s">
        <v>7</v>
      </c>
      <c r="I46" s="56" t="s">
        <v>8</v>
      </c>
      <c r="J46" s="56" t="s">
        <v>9</v>
      </c>
      <c r="K46" s="56" t="s">
        <v>10</v>
      </c>
      <c r="L46" s="56" t="s">
        <v>11</v>
      </c>
      <c r="M46" s="56" t="s">
        <v>12</v>
      </c>
      <c r="R46" s="54" t="s">
        <v>2</v>
      </c>
      <c r="S46" s="54" t="s">
        <v>3</v>
      </c>
      <c r="T46" s="55" t="s">
        <v>4</v>
      </c>
      <c r="U46" s="56" t="s">
        <v>5</v>
      </c>
      <c r="V46" s="56" t="s">
        <v>6</v>
      </c>
      <c r="W46" s="56" t="s">
        <v>7</v>
      </c>
      <c r="X46" s="56" t="s">
        <v>8</v>
      </c>
      <c r="Y46" s="56" t="s">
        <v>9</v>
      </c>
      <c r="Z46" s="56" t="s">
        <v>10</v>
      </c>
      <c r="AA46" s="56" t="s">
        <v>11</v>
      </c>
      <c r="AB46" s="56" t="s">
        <v>12</v>
      </c>
      <c r="AC46" s="56" t="s">
        <v>13</v>
      </c>
    </row>
    <row r="47" spans="2:29" ht="12.75">
      <c r="B47" s="1" t="s">
        <v>5</v>
      </c>
      <c r="C47" s="57" t="s">
        <v>78</v>
      </c>
      <c r="D47" s="57" t="s">
        <v>79</v>
      </c>
      <c r="E47" s="58" t="s">
        <v>21</v>
      </c>
      <c r="F47" s="1">
        <v>198</v>
      </c>
      <c r="G47" s="1">
        <v>212</v>
      </c>
      <c r="H47" s="1">
        <v>237</v>
      </c>
      <c r="I47" s="1">
        <v>181</v>
      </c>
      <c r="J47" s="1">
        <v>160</v>
      </c>
      <c r="K47" s="1">
        <v>183</v>
      </c>
      <c r="L47" s="7">
        <f aca="true" t="shared" si="4" ref="L47:L62">SUM(F47:K47)</f>
        <v>1171</v>
      </c>
      <c r="M47" s="59" t="s">
        <v>10</v>
      </c>
      <c r="Q47" s="216" t="s">
        <v>5</v>
      </c>
      <c r="R47" s="60" t="s">
        <v>78</v>
      </c>
      <c r="S47" s="61" t="s">
        <v>79</v>
      </c>
      <c r="T47" s="62" t="s">
        <v>21</v>
      </c>
      <c r="U47" s="12">
        <v>198</v>
      </c>
      <c r="V47" s="12">
        <v>212</v>
      </c>
      <c r="W47" s="12">
        <v>237</v>
      </c>
      <c r="X47" s="12">
        <v>181</v>
      </c>
      <c r="Y47" s="12">
        <v>160</v>
      </c>
      <c r="Z47" s="12">
        <v>183</v>
      </c>
      <c r="AA47" s="12">
        <f aca="true" t="shared" si="5" ref="AA47:AA60">SUM(U47:Z47)</f>
        <v>1171</v>
      </c>
      <c r="AB47" s="163">
        <f>SUM(AA47+AA48)</f>
        <v>2263</v>
      </c>
      <c r="AC47" s="8" t="s">
        <v>10</v>
      </c>
    </row>
    <row r="48" spans="2:29" ht="12.75">
      <c r="B48" s="1" t="s">
        <v>6</v>
      </c>
      <c r="C48" s="63" t="s">
        <v>80</v>
      </c>
      <c r="D48" s="63" t="s">
        <v>81</v>
      </c>
      <c r="E48" s="64" t="s">
        <v>16</v>
      </c>
      <c r="F48" s="1">
        <v>203</v>
      </c>
      <c r="G48" s="1">
        <v>158</v>
      </c>
      <c r="H48" s="1">
        <v>168</v>
      </c>
      <c r="I48" s="1">
        <v>200</v>
      </c>
      <c r="J48" s="1">
        <v>158</v>
      </c>
      <c r="K48" s="1">
        <v>225</v>
      </c>
      <c r="L48" s="7">
        <f t="shared" si="4"/>
        <v>1112</v>
      </c>
      <c r="M48" s="65" t="s">
        <v>82</v>
      </c>
      <c r="Q48" s="216"/>
      <c r="R48" s="66" t="s">
        <v>83</v>
      </c>
      <c r="S48" s="67" t="s">
        <v>84</v>
      </c>
      <c r="T48" s="68" t="s">
        <v>21</v>
      </c>
      <c r="U48" s="17">
        <v>159</v>
      </c>
      <c r="V48" s="17">
        <v>204</v>
      </c>
      <c r="W48" s="17">
        <v>216</v>
      </c>
      <c r="X48" s="17">
        <v>157</v>
      </c>
      <c r="Y48" s="17">
        <v>190</v>
      </c>
      <c r="Z48" s="17">
        <v>166</v>
      </c>
      <c r="AA48" s="17">
        <f t="shared" si="5"/>
        <v>1092</v>
      </c>
      <c r="AB48" s="164">
        <f>SUM(AA48+AA47)</f>
        <v>2263</v>
      </c>
      <c r="AC48" s="8" t="s">
        <v>10</v>
      </c>
    </row>
    <row r="49" spans="2:29" ht="12.75">
      <c r="B49" s="1" t="s">
        <v>7</v>
      </c>
      <c r="C49" s="57" t="s">
        <v>83</v>
      </c>
      <c r="D49" s="57" t="s">
        <v>84</v>
      </c>
      <c r="E49" s="58" t="s">
        <v>21</v>
      </c>
      <c r="F49" s="1">
        <v>159</v>
      </c>
      <c r="G49" s="1">
        <v>204</v>
      </c>
      <c r="H49" s="1">
        <v>216</v>
      </c>
      <c r="I49" s="1">
        <v>157</v>
      </c>
      <c r="J49" s="1">
        <v>190</v>
      </c>
      <c r="K49" s="1">
        <v>166</v>
      </c>
      <c r="L49" s="7">
        <f t="shared" si="4"/>
        <v>1092</v>
      </c>
      <c r="M49" s="59" t="s">
        <v>10</v>
      </c>
      <c r="Q49" s="216" t="s">
        <v>6</v>
      </c>
      <c r="R49" s="69" t="s">
        <v>85</v>
      </c>
      <c r="S49" s="70" t="s">
        <v>86</v>
      </c>
      <c r="T49" s="71" t="s">
        <v>16</v>
      </c>
      <c r="U49" s="12">
        <v>157</v>
      </c>
      <c r="V49" s="12">
        <v>158</v>
      </c>
      <c r="W49" s="12">
        <v>157</v>
      </c>
      <c r="X49" s="12">
        <v>200</v>
      </c>
      <c r="Y49" s="12">
        <v>168</v>
      </c>
      <c r="Z49" s="12">
        <v>211</v>
      </c>
      <c r="AA49" s="12">
        <f t="shared" si="5"/>
        <v>1051</v>
      </c>
      <c r="AB49" s="163">
        <f>SUM(AA49+AA50)</f>
        <v>2034</v>
      </c>
      <c r="AC49" s="8">
        <v>3</v>
      </c>
    </row>
    <row r="50" spans="2:29" ht="12.75">
      <c r="B50" s="1" t="s">
        <v>8</v>
      </c>
      <c r="C50" s="72" t="s">
        <v>85</v>
      </c>
      <c r="D50" s="73" t="s">
        <v>86</v>
      </c>
      <c r="E50" s="64" t="s">
        <v>16</v>
      </c>
      <c r="F50" s="1">
        <v>157</v>
      </c>
      <c r="G50" s="1">
        <v>158</v>
      </c>
      <c r="H50" s="1">
        <v>157</v>
      </c>
      <c r="I50" s="1">
        <v>200</v>
      </c>
      <c r="J50" s="1">
        <v>168</v>
      </c>
      <c r="K50" s="1">
        <v>211</v>
      </c>
      <c r="L50" s="7">
        <f t="shared" si="4"/>
        <v>1051</v>
      </c>
      <c r="M50" s="65">
        <v>3</v>
      </c>
      <c r="Q50" s="216"/>
      <c r="R50" s="74" t="s">
        <v>87</v>
      </c>
      <c r="S50" s="75" t="s">
        <v>88</v>
      </c>
      <c r="T50" s="76" t="s">
        <v>40</v>
      </c>
      <c r="U50" s="17">
        <v>169</v>
      </c>
      <c r="V50" s="17">
        <v>158</v>
      </c>
      <c r="W50" s="17">
        <v>171</v>
      </c>
      <c r="X50" s="17">
        <v>159</v>
      </c>
      <c r="Y50" s="17">
        <v>162</v>
      </c>
      <c r="Z50" s="17">
        <v>164</v>
      </c>
      <c r="AA50" s="17">
        <f t="shared" si="5"/>
        <v>983</v>
      </c>
      <c r="AB50" s="164">
        <f>SUM(AA50+AA49)</f>
        <v>2034</v>
      </c>
      <c r="AC50" s="8">
        <v>3</v>
      </c>
    </row>
    <row r="51" spans="2:29" ht="12.75">
      <c r="B51" s="1" t="s">
        <v>9</v>
      </c>
      <c r="C51" s="77" t="s">
        <v>89</v>
      </c>
      <c r="D51" s="77" t="s">
        <v>90</v>
      </c>
      <c r="E51" s="78" t="s">
        <v>40</v>
      </c>
      <c r="F51" s="1">
        <v>147</v>
      </c>
      <c r="G51" s="1">
        <v>180</v>
      </c>
      <c r="H51" s="1">
        <v>204</v>
      </c>
      <c r="I51" s="1">
        <v>181</v>
      </c>
      <c r="J51" s="1">
        <v>187</v>
      </c>
      <c r="K51" s="1">
        <v>142</v>
      </c>
      <c r="L51" s="7">
        <f t="shared" si="4"/>
        <v>1041</v>
      </c>
      <c r="M51" s="59">
        <v>4</v>
      </c>
      <c r="Q51" s="216" t="s">
        <v>7</v>
      </c>
      <c r="R51" s="46" t="s">
        <v>89</v>
      </c>
      <c r="S51" s="47" t="s">
        <v>90</v>
      </c>
      <c r="T51" s="48" t="s">
        <v>40</v>
      </c>
      <c r="U51" s="12">
        <v>147</v>
      </c>
      <c r="V51" s="12">
        <v>180</v>
      </c>
      <c r="W51" s="12">
        <v>204</v>
      </c>
      <c r="X51" s="12">
        <v>181</v>
      </c>
      <c r="Y51" s="12">
        <v>187</v>
      </c>
      <c r="Z51" s="12">
        <v>142</v>
      </c>
      <c r="AA51" s="12">
        <f t="shared" si="5"/>
        <v>1041</v>
      </c>
      <c r="AB51" s="163">
        <f>SUM(AA51+AA52)</f>
        <v>2034</v>
      </c>
      <c r="AC51" s="8">
        <v>4</v>
      </c>
    </row>
    <row r="52" spans="2:29" ht="12.75">
      <c r="B52" s="1" t="s">
        <v>10</v>
      </c>
      <c r="C52" s="49" t="s">
        <v>91</v>
      </c>
      <c r="D52" s="79" t="s">
        <v>92</v>
      </c>
      <c r="E52" s="80" t="s">
        <v>40</v>
      </c>
      <c r="F52" s="1">
        <v>138</v>
      </c>
      <c r="G52" s="1">
        <v>157</v>
      </c>
      <c r="H52" s="1">
        <v>235</v>
      </c>
      <c r="I52" s="1">
        <v>173</v>
      </c>
      <c r="J52" s="1">
        <v>148</v>
      </c>
      <c r="K52" s="1">
        <v>142</v>
      </c>
      <c r="L52" s="7">
        <f t="shared" si="4"/>
        <v>993</v>
      </c>
      <c r="M52" s="65">
        <v>4</v>
      </c>
      <c r="Q52" s="216"/>
      <c r="R52" s="49" t="s">
        <v>91</v>
      </c>
      <c r="S52" s="50" t="s">
        <v>92</v>
      </c>
      <c r="T52" s="51" t="s">
        <v>40</v>
      </c>
      <c r="U52" s="17">
        <v>138</v>
      </c>
      <c r="V52" s="17">
        <v>157</v>
      </c>
      <c r="W52" s="17">
        <v>235</v>
      </c>
      <c r="X52" s="17">
        <v>173</v>
      </c>
      <c r="Y52" s="17">
        <v>148</v>
      </c>
      <c r="Z52" s="17">
        <v>142</v>
      </c>
      <c r="AA52" s="17">
        <f t="shared" si="5"/>
        <v>993</v>
      </c>
      <c r="AB52" s="164">
        <f>SUM(AA52+AA51)</f>
        <v>2034</v>
      </c>
      <c r="AC52" s="8">
        <v>4</v>
      </c>
    </row>
    <row r="53" spans="2:29" ht="12.75">
      <c r="B53" s="1" t="s">
        <v>30</v>
      </c>
      <c r="C53" s="81" t="s">
        <v>87</v>
      </c>
      <c r="D53" s="82" t="s">
        <v>88</v>
      </c>
      <c r="E53" s="83" t="s">
        <v>40</v>
      </c>
      <c r="F53" s="1">
        <v>169</v>
      </c>
      <c r="G53" s="1">
        <v>158</v>
      </c>
      <c r="H53" s="1">
        <v>171</v>
      </c>
      <c r="I53" s="1">
        <v>159</v>
      </c>
      <c r="J53" s="1">
        <v>162</v>
      </c>
      <c r="K53" s="1">
        <v>164</v>
      </c>
      <c r="L53" s="7">
        <f t="shared" si="4"/>
        <v>983</v>
      </c>
      <c r="M53" s="59">
        <v>3</v>
      </c>
      <c r="Q53" s="216" t="s">
        <v>8</v>
      </c>
      <c r="R53" s="84" t="s">
        <v>80</v>
      </c>
      <c r="S53" s="85" t="s">
        <v>81</v>
      </c>
      <c r="T53" s="71" t="s">
        <v>16</v>
      </c>
      <c r="U53" s="12">
        <v>203</v>
      </c>
      <c r="V53" s="12">
        <v>158</v>
      </c>
      <c r="W53" s="12">
        <v>168</v>
      </c>
      <c r="X53" s="12">
        <v>200</v>
      </c>
      <c r="Y53" s="12">
        <v>158</v>
      </c>
      <c r="Z53" s="12">
        <v>225</v>
      </c>
      <c r="AA53" s="12">
        <f t="shared" si="5"/>
        <v>1112</v>
      </c>
      <c r="AB53" s="163">
        <f>SUM(AA53+AA54)</f>
        <v>2015</v>
      </c>
      <c r="AC53" s="8" t="s">
        <v>82</v>
      </c>
    </row>
    <row r="54" spans="2:29" ht="12.75">
      <c r="B54" s="1" t="s">
        <v>59</v>
      </c>
      <c r="C54" s="63" t="s">
        <v>93</v>
      </c>
      <c r="D54" s="63" t="s">
        <v>94</v>
      </c>
      <c r="E54" s="86" t="s">
        <v>40</v>
      </c>
      <c r="F54" s="1">
        <v>152</v>
      </c>
      <c r="G54" s="1">
        <v>167</v>
      </c>
      <c r="H54" s="1">
        <v>146</v>
      </c>
      <c r="I54" s="1">
        <v>179</v>
      </c>
      <c r="J54" s="1">
        <v>210</v>
      </c>
      <c r="K54" s="1">
        <v>120</v>
      </c>
      <c r="L54" s="7">
        <f t="shared" si="4"/>
        <v>974</v>
      </c>
      <c r="M54" s="65" t="s">
        <v>65</v>
      </c>
      <c r="Q54" s="216"/>
      <c r="R54" s="87" t="s">
        <v>95</v>
      </c>
      <c r="S54" s="88" t="s">
        <v>96</v>
      </c>
      <c r="T54" s="51" t="s">
        <v>16</v>
      </c>
      <c r="U54" s="17">
        <v>147</v>
      </c>
      <c r="V54" s="17">
        <v>149</v>
      </c>
      <c r="W54" s="17">
        <v>142</v>
      </c>
      <c r="X54" s="17">
        <v>170</v>
      </c>
      <c r="Y54" s="17">
        <v>148</v>
      </c>
      <c r="Z54" s="17">
        <v>147</v>
      </c>
      <c r="AA54" s="17">
        <f t="shared" si="5"/>
        <v>903</v>
      </c>
      <c r="AB54" s="164">
        <f>SUM(AA54+AA53)</f>
        <v>2015</v>
      </c>
      <c r="AC54" s="8" t="s">
        <v>82</v>
      </c>
    </row>
    <row r="55" spans="2:29" ht="12.75">
      <c r="B55" s="1" t="s">
        <v>60</v>
      </c>
      <c r="C55" s="89" t="s">
        <v>97</v>
      </c>
      <c r="D55" s="89" t="s">
        <v>98</v>
      </c>
      <c r="E55" s="90" t="s">
        <v>99</v>
      </c>
      <c r="F55" s="1">
        <v>191</v>
      </c>
      <c r="G55" s="1">
        <v>149</v>
      </c>
      <c r="H55" s="1">
        <v>169</v>
      </c>
      <c r="I55" s="1">
        <v>165</v>
      </c>
      <c r="J55" s="1">
        <v>115</v>
      </c>
      <c r="K55" s="1">
        <v>179</v>
      </c>
      <c r="L55" s="7">
        <f t="shared" si="4"/>
        <v>968</v>
      </c>
      <c r="M55" s="59" t="s">
        <v>59</v>
      </c>
      <c r="Q55" s="216" t="s">
        <v>9</v>
      </c>
      <c r="R55" s="84" t="s">
        <v>100</v>
      </c>
      <c r="S55" s="85" t="s">
        <v>101</v>
      </c>
      <c r="T55" s="62" t="s">
        <v>21</v>
      </c>
      <c r="U55" s="12">
        <v>120</v>
      </c>
      <c r="V55" s="12">
        <v>148</v>
      </c>
      <c r="W55" s="12">
        <v>141</v>
      </c>
      <c r="X55" s="12">
        <v>150</v>
      </c>
      <c r="Y55" s="12">
        <v>137</v>
      </c>
      <c r="Z55" s="12">
        <v>154</v>
      </c>
      <c r="AA55" s="12">
        <f t="shared" si="5"/>
        <v>850</v>
      </c>
      <c r="AB55" s="163">
        <f>SUM(AA55+AA56)</f>
        <v>1824</v>
      </c>
      <c r="AC55" s="8" t="s">
        <v>65</v>
      </c>
    </row>
    <row r="56" spans="2:29" ht="12.75">
      <c r="B56" s="1" t="s">
        <v>41</v>
      </c>
      <c r="C56" s="63" t="s">
        <v>95</v>
      </c>
      <c r="D56" s="63" t="s">
        <v>96</v>
      </c>
      <c r="E56" s="91" t="s">
        <v>16</v>
      </c>
      <c r="F56" s="1">
        <v>147</v>
      </c>
      <c r="G56" s="1">
        <v>149</v>
      </c>
      <c r="H56" s="1">
        <v>142</v>
      </c>
      <c r="I56" s="1">
        <v>170</v>
      </c>
      <c r="J56" s="1">
        <v>148</v>
      </c>
      <c r="K56" s="1">
        <v>147</v>
      </c>
      <c r="L56" s="7">
        <f t="shared" si="4"/>
        <v>903</v>
      </c>
      <c r="M56" s="65" t="s">
        <v>82</v>
      </c>
      <c r="Q56" s="216"/>
      <c r="R56" s="87" t="s">
        <v>93</v>
      </c>
      <c r="S56" s="88" t="s">
        <v>94</v>
      </c>
      <c r="T56" s="92" t="s">
        <v>40</v>
      </c>
      <c r="U56" s="17">
        <v>152</v>
      </c>
      <c r="V56" s="17">
        <v>167</v>
      </c>
      <c r="W56" s="17">
        <v>146</v>
      </c>
      <c r="X56" s="17">
        <v>179</v>
      </c>
      <c r="Y56" s="17">
        <v>210</v>
      </c>
      <c r="Z56" s="17">
        <v>120</v>
      </c>
      <c r="AA56" s="17">
        <f t="shared" si="5"/>
        <v>974</v>
      </c>
      <c r="AB56" s="164">
        <f>SUM(AA56+AA55)</f>
        <v>1824</v>
      </c>
      <c r="AC56" s="8" t="s">
        <v>65</v>
      </c>
    </row>
    <row r="57" spans="2:29" ht="12.75">
      <c r="B57" s="1" t="s">
        <v>65</v>
      </c>
      <c r="C57" s="93" t="s">
        <v>102</v>
      </c>
      <c r="D57" s="94" t="s">
        <v>103</v>
      </c>
      <c r="E57" s="95" t="s">
        <v>104</v>
      </c>
      <c r="F57" s="1">
        <v>141</v>
      </c>
      <c r="G57" s="1">
        <v>127</v>
      </c>
      <c r="H57" s="1">
        <v>147</v>
      </c>
      <c r="I57" s="1">
        <v>148</v>
      </c>
      <c r="J57" s="1">
        <v>164</v>
      </c>
      <c r="K57" s="1">
        <v>126</v>
      </c>
      <c r="L57" s="7">
        <f t="shared" si="4"/>
        <v>853</v>
      </c>
      <c r="M57" s="59" t="s">
        <v>105</v>
      </c>
      <c r="Q57" s="216" t="s">
        <v>10</v>
      </c>
      <c r="R57" s="96" t="s">
        <v>97</v>
      </c>
      <c r="S57" s="96" t="s">
        <v>98</v>
      </c>
      <c r="T57" s="53" t="s">
        <v>99</v>
      </c>
      <c r="U57" s="7">
        <v>191</v>
      </c>
      <c r="V57" s="7">
        <v>149</v>
      </c>
      <c r="W57" s="7">
        <v>169</v>
      </c>
      <c r="X57" s="7">
        <v>165</v>
      </c>
      <c r="Y57" s="7">
        <v>115</v>
      </c>
      <c r="Z57" s="7">
        <v>179</v>
      </c>
      <c r="AA57" s="7">
        <f t="shared" si="5"/>
        <v>968</v>
      </c>
      <c r="AB57" s="165">
        <f>SUM(AA57+AA58)</f>
        <v>1798</v>
      </c>
      <c r="AC57" s="8" t="s">
        <v>59</v>
      </c>
    </row>
    <row r="58" spans="2:29" ht="12.75">
      <c r="B58" s="1" t="s">
        <v>67</v>
      </c>
      <c r="C58" s="63" t="s">
        <v>100</v>
      </c>
      <c r="D58" s="63" t="s">
        <v>101</v>
      </c>
      <c r="E58" s="97" t="s">
        <v>21</v>
      </c>
      <c r="F58" s="1">
        <v>120</v>
      </c>
      <c r="G58" s="1">
        <v>148</v>
      </c>
      <c r="H58" s="1">
        <v>141</v>
      </c>
      <c r="I58" s="1">
        <v>150</v>
      </c>
      <c r="J58" s="1">
        <v>137</v>
      </c>
      <c r="K58" s="1">
        <v>154</v>
      </c>
      <c r="L58" s="7">
        <f t="shared" si="4"/>
        <v>850</v>
      </c>
      <c r="M58" s="65" t="s">
        <v>65</v>
      </c>
      <c r="Q58" s="216"/>
      <c r="R58" s="96" t="s">
        <v>106</v>
      </c>
      <c r="S58" s="96" t="s">
        <v>107</v>
      </c>
      <c r="T58" s="98" t="s">
        <v>99</v>
      </c>
      <c r="U58" s="7">
        <v>153</v>
      </c>
      <c r="V58" s="7">
        <v>150</v>
      </c>
      <c r="W58" s="7">
        <v>118</v>
      </c>
      <c r="X58" s="7">
        <v>132</v>
      </c>
      <c r="Y58" s="7">
        <v>150</v>
      </c>
      <c r="Z58" s="7">
        <v>127</v>
      </c>
      <c r="AA58" s="7">
        <f t="shared" si="5"/>
        <v>830</v>
      </c>
      <c r="AB58" s="165">
        <f>SUM(AA58+AA57)</f>
        <v>1798</v>
      </c>
      <c r="AC58" s="8" t="s">
        <v>59</v>
      </c>
    </row>
    <row r="59" spans="2:29" ht="12.75">
      <c r="B59" s="1" t="s">
        <v>108</v>
      </c>
      <c r="C59" s="89" t="s">
        <v>106</v>
      </c>
      <c r="D59" s="89" t="s">
        <v>107</v>
      </c>
      <c r="E59" s="99" t="s">
        <v>99</v>
      </c>
      <c r="F59" s="1">
        <v>153</v>
      </c>
      <c r="G59" s="1">
        <v>150</v>
      </c>
      <c r="H59" s="1">
        <v>118</v>
      </c>
      <c r="I59" s="1">
        <v>132</v>
      </c>
      <c r="J59" s="1">
        <v>150</v>
      </c>
      <c r="K59" s="1">
        <v>127</v>
      </c>
      <c r="L59" s="7">
        <f t="shared" si="4"/>
        <v>830</v>
      </c>
      <c r="M59" s="59" t="s">
        <v>59</v>
      </c>
      <c r="Q59" s="216" t="s">
        <v>30</v>
      </c>
      <c r="R59" s="100" t="s">
        <v>102</v>
      </c>
      <c r="S59" s="101" t="s">
        <v>103</v>
      </c>
      <c r="T59" s="48" t="s">
        <v>104</v>
      </c>
      <c r="U59" s="12">
        <v>141</v>
      </c>
      <c r="V59" s="12">
        <v>127</v>
      </c>
      <c r="W59" s="12">
        <v>147</v>
      </c>
      <c r="X59" s="12">
        <v>148</v>
      </c>
      <c r="Y59" s="12">
        <v>164</v>
      </c>
      <c r="Z59" s="12">
        <v>126</v>
      </c>
      <c r="AA59" s="12">
        <f t="shared" si="5"/>
        <v>853</v>
      </c>
      <c r="AB59" s="163">
        <f>SUM(AA59+AA60)</f>
        <v>1491</v>
      </c>
      <c r="AC59" s="8" t="s">
        <v>105</v>
      </c>
    </row>
    <row r="60" spans="2:29" ht="12.75">
      <c r="B60" s="1" t="s">
        <v>109</v>
      </c>
      <c r="C60" s="102" t="s">
        <v>110</v>
      </c>
      <c r="D60" s="102" t="s">
        <v>111</v>
      </c>
      <c r="E60" s="103" t="s">
        <v>21</v>
      </c>
      <c r="F60" s="1">
        <v>148</v>
      </c>
      <c r="G60" s="1">
        <v>119</v>
      </c>
      <c r="H60" s="1">
        <v>156</v>
      </c>
      <c r="I60" s="1">
        <v>105</v>
      </c>
      <c r="J60" s="1">
        <v>145</v>
      </c>
      <c r="K60" s="1">
        <v>121</v>
      </c>
      <c r="L60" s="7">
        <f t="shared" si="4"/>
        <v>794</v>
      </c>
      <c r="M60" s="65" t="s">
        <v>112</v>
      </c>
      <c r="Q60" s="216"/>
      <c r="R60" s="104" t="s">
        <v>113</v>
      </c>
      <c r="S60" s="105" t="s">
        <v>114</v>
      </c>
      <c r="T60" s="51" t="s">
        <v>104</v>
      </c>
      <c r="U60" s="17">
        <v>108</v>
      </c>
      <c r="V60" s="17">
        <v>90</v>
      </c>
      <c r="W60" s="17">
        <v>98</v>
      </c>
      <c r="X60" s="17">
        <v>111</v>
      </c>
      <c r="Y60" s="17">
        <v>107</v>
      </c>
      <c r="Z60" s="17">
        <v>124</v>
      </c>
      <c r="AA60" s="17">
        <f t="shared" si="5"/>
        <v>638</v>
      </c>
      <c r="AB60" s="164">
        <f>SUM(AA60+AA59)</f>
        <v>1491</v>
      </c>
      <c r="AC60" s="8" t="s">
        <v>105</v>
      </c>
    </row>
    <row r="61" spans="2:13" ht="12.75">
      <c r="B61" s="1" t="s">
        <v>105</v>
      </c>
      <c r="C61" s="106" t="s">
        <v>113</v>
      </c>
      <c r="D61" s="94" t="s">
        <v>114</v>
      </c>
      <c r="E61" s="95" t="s">
        <v>104</v>
      </c>
      <c r="F61" s="1">
        <v>108</v>
      </c>
      <c r="G61" s="1">
        <v>90</v>
      </c>
      <c r="H61" s="1">
        <v>98</v>
      </c>
      <c r="I61" s="1">
        <v>111</v>
      </c>
      <c r="J61" s="1">
        <v>107</v>
      </c>
      <c r="K61" s="1">
        <v>124</v>
      </c>
      <c r="L61" s="7">
        <f t="shared" si="4"/>
        <v>638</v>
      </c>
      <c r="M61" s="59" t="s">
        <v>105</v>
      </c>
    </row>
    <row r="62" spans="2:29" ht="12.75">
      <c r="B62" s="1" t="s">
        <v>46</v>
      </c>
      <c r="C62" s="107" t="s">
        <v>115</v>
      </c>
      <c r="D62" s="107" t="s">
        <v>116</v>
      </c>
      <c r="E62" s="86" t="s">
        <v>21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7">
        <f t="shared" si="4"/>
        <v>0</v>
      </c>
      <c r="M62" s="65" t="s">
        <v>112</v>
      </c>
      <c r="AB62" s="7"/>
      <c r="AC62" s="5"/>
    </row>
    <row r="63" spans="5:11" ht="12.75">
      <c r="E63" s="2"/>
      <c r="F63" s="1"/>
      <c r="G63" s="1"/>
      <c r="H63" s="1"/>
      <c r="I63" s="1"/>
      <c r="J63" s="1"/>
      <c r="K63" s="1"/>
    </row>
    <row r="64" spans="5:28" ht="12.75">
      <c r="E64" s="2"/>
      <c r="F64" s="1"/>
      <c r="G64" s="1"/>
      <c r="H64" s="1"/>
      <c r="I64" s="1"/>
      <c r="J64" s="1"/>
      <c r="K64" s="1"/>
      <c r="AB64" s="7"/>
    </row>
    <row r="65" spans="3:19" ht="14.25">
      <c r="C65" s="108" t="s">
        <v>117</v>
      </c>
      <c r="E65" s="2"/>
      <c r="F65" s="1"/>
      <c r="G65" s="1"/>
      <c r="H65" s="1"/>
      <c r="I65" s="1"/>
      <c r="J65" s="1"/>
      <c r="K65" s="1"/>
      <c r="R65" s="109" t="s">
        <v>117</v>
      </c>
      <c r="S65" s="110" t="s">
        <v>1</v>
      </c>
    </row>
    <row r="66" spans="5:11" ht="12.75">
      <c r="E66" s="2"/>
      <c r="F66" s="1"/>
      <c r="G66" s="1"/>
      <c r="H66" s="1"/>
      <c r="I66" s="1"/>
      <c r="J66" s="1"/>
      <c r="K66" s="1"/>
    </row>
    <row r="67" spans="2:29" ht="12.75">
      <c r="B67" s="1" t="s">
        <v>5</v>
      </c>
      <c r="C67" s="111" t="s">
        <v>118</v>
      </c>
      <c r="D67" s="112" t="s">
        <v>119</v>
      </c>
      <c r="E67" s="113" t="s">
        <v>120</v>
      </c>
      <c r="F67" s="1">
        <v>186</v>
      </c>
      <c r="G67" s="1">
        <v>148</v>
      </c>
      <c r="H67" s="1">
        <v>213</v>
      </c>
      <c r="I67" s="1">
        <v>183</v>
      </c>
      <c r="J67" s="1">
        <v>168</v>
      </c>
      <c r="K67" s="1">
        <v>199</v>
      </c>
      <c r="L67" s="7">
        <f aca="true" t="shared" si="6" ref="L67:L75">SUM(F67:K67)</f>
        <v>1097</v>
      </c>
      <c r="M67" s="8">
        <v>1</v>
      </c>
      <c r="R67" s="114" t="s">
        <v>121</v>
      </c>
      <c r="S67" s="115" t="s">
        <v>122</v>
      </c>
      <c r="T67" s="116" t="s">
        <v>99</v>
      </c>
      <c r="U67" s="12">
        <v>177</v>
      </c>
      <c r="V67" s="12">
        <v>180</v>
      </c>
      <c r="W67" s="12">
        <v>178</v>
      </c>
      <c r="X67" s="12">
        <v>139</v>
      </c>
      <c r="Y67" s="12">
        <v>150</v>
      </c>
      <c r="Z67" s="12">
        <v>144</v>
      </c>
      <c r="AA67" s="13">
        <f aca="true" t="shared" si="7" ref="AA67:AA74">SUM(U67:Z67)</f>
        <v>968</v>
      </c>
      <c r="AB67" s="163">
        <f>SUM(AA67+AA68)</f>
        <v>2055</v>
      </c>
      <c r="AC67" s="8" t="s">
        <v>123</v>
      </c>
    </row>
    <row r="68" spans="2:29" ht="12.75">
      <c r="B68" s="1" t="s">
        <v>6</v>
      </c>
      <c r="C68" s="114" t="s">
        <v>124</v>
      </c>
      <c r="D68" s="117" t="s">
        <v>125</v>
      </c>
      <c r="E68" s="113" t="s">
        <v>53</v>
      </c>
      <c r="F68" s="1">
        <v>140</v>
      </c>
      <c r="G68" s="1">
        <v>177</v>
      </c>
      <c r="H68" s="1">
        <v>206</v>
      </c>
      <c r="I68" s="1">
        <v>172</v>
      </c>
      <c r="J68" s="1">
        <v>204</v>
      </c>
      <c r="K68" s="1">
        <v>188</v>
      </c>
      <c r="L68" s="7">
        <f t="shared" si="6"/>
        <v>1087</v>
      </c>
      <c r="M68" s="8" t="s">
        <v>123</v>
      </c>
      <c r="R68" s="118" t="s">
        <v>124</v>
      </c>
      <c r="S68" s="119" t="s">
        <v>125</v>
      </c>
      <c r="T68" s="120" t="s">
        <v>53</v>
      </c>
      <c r="U68" s="17">
        <v>140</v>
      </c>
      <c r="V68" s="17">
        <v>177</v>
      </c>
      <c r="W68" s="17">
        <v>206</v>
      </c>
      <c r="X68" s="17">
        <v>172</v>
      </c>
      <c r="Y68" s="17">
        <v>204</v>
      </c>
      <c r="Z68" s="17">
        <v>188</v>
      </c>
      <c r="AA68" s="18">
        <f t="shared" si="7"/>
        <v>1087</v>
      </c>
      <c r="AB68" s="164">
        <f>SUM(AA68+AA67)</f>
        <v>2055</v>
      </c>
      <c r="AC68" s="8" t="s">
        <v>123</v>
      </c>
    </row>
    <row r="69" spans="2:29" ht="12.75">
      <c r="B69" s="1" t="s">
        <v>7</v>
      </c>
      <c r="C69" s="111" t="s">
        <v>126</v>
      </c>
      <c r="D69" s="111" t="s">
        <v>127</v>
      </c>
      <c r="E69" s="113" t="s">
        <v>16</v>
      </c>
      <c r="F69" s="1">
        <v>192</v>
      </c>
      <c r="G69" s="1">
        <v>205</v>
      </c>
      <c r="H69" s="1">
        <v>162</v>
      </c>
      <c r="I69" s="1">
        <v>147</v>
      </c>
      <c r="J69" s="1">
        <v>192</v>
      </c>
      <c r="K69" s="1">
        <v>149</v>
      </c>
      <c r="L69" s="7">
        <f t="shared" si="6"/>
        <v>1047</v>
      </c>
      <c r="M69" s="8" t="s">
        <v>109</v>
      </c>
      <c r="R69" s="112" t="s">
        <v>118</v>
      </c>
      <c r="S69" s="121" t="s">
        <v>119</v>
      </c>
      <c r="T69" s="116" t="s">
        <v>120</v>
      </c>
      <c r="U69" s="12">
        <v>186</v>
      </c>
      <c r="V69" s="12">
        <v>148</v>
      </c>
      <c r="W69" s="12">
        <v>213</v>
      </c>
      <c r="X69" s="12">
        <v>183</v>
      </c>
      <c r="Y69" s="12">
        <v>168</v>
      </c>
      <c r="Z69" s="12">
        <v>199</v>
      </c>
      <c r="AA69" s="13">
        <f t="shared" si="7"/>
        <v>1097</v>
      </c>
      <c r="AB69" s="163">
        <f>SUM(AA69+AA70)</f>
        <v>2051</v>
      </c>
      <c r="AC69" s="8">
        <v>1</v>
      </c>
    </row>
    <row r="70" spans="2:29" ht="12.75">
      <c r="B70" s="1" t="s">
        <v>8</v>
      </c>
      <c r="C70" s="122" t="s">
        <v>128</v>
      </c>
      <c r="D70" s="122" t="s">
        <v>129</v>
      </c>
      <c r="E70" s="123" t="s">
        <v>40</v>
      </c>
      <c r="F70" s="1">
        <v>176</v>
      </c>
      <c r="G70" s="1">
        <v>140</v>
      </c>
      <c r="H70" s="1">
        <v>201</v>
      </c>
      <c r="I70" s="1">
        <v>130</v>
      </c>
      <c r="J70" s="1">
        <v>178</v>
      </c>
      <c r="K70" s="1">
        <v>173</v>
      </c>
      <c r="L70" s="7">
        <f t="shared" si="6"/>
        <v>998</v>
      </c>
      <c r="M70" s="8" t="s">
        <v>109</v>
      </c>
      <c r="R70" s="124" t="s">
        <v>130</v>
      </c>
      <c r="S70" s="125" t="s">
        <v>131</v>
      </c>
      <c r="T70" s="120" t="s">
        <v>21</v>
      </c>
      <c r="U70" s="17">
        <v>191</v>
      </c>
      <c r="V70" s="17">
        <v>171</v>
      </c>
      <c r="W70" s="17">
        <v>115</v>
      </c>
      <c r="X70" s="17">
        <v>161</v>
      </c>
      <c r="Y70" s="17">
        <v>155</v>
      </c>
      <c r="Z70" s="17">
        <v>161</v>
      </c>
      <c r="AA70" s="18">
        <f t="shared" si="7"/>
        <v>954</v>
      </c>
      <c r="AB70" s="164">
        <f>SUM(AA70+AA69)</f>
        <v>2051</v>
      </c>
      <c r="AC70" s="8">
        <v>1</v>
      </c>
    </row>
    <row r="71" spans="2:29" ht="12.75">
      <c r="B71" s="1" t="s">
        <v>9</v>
      </c>
      <c r="C71" s="117" t="s">
        <v>121</v>
      </c>
      <c r="D71" s="117" t="s">
        <v>122</v>
      </c>
      <c r="E71" s="113" t="s">
        <v>99</v>
      </c>
      <c r="F71" s="1">
        <v>177</v>
      </c>
      <c r="G71" s="1">
        <v>180</v>
      </c>
      <c r="H71" s="1">
        <v>178</v>
      </c>
      <c r="I71" s="1">
        <v>139</v>
      </c>
      <c r="J71" s="1">
        <v>150</v>
      </c>
      <c r="K71" s="1">
        <v>144</v>
      </c>
      <c r="L71" s="7">
        <f t="shared" si="6"/>
        <v>968</v>
      </c>
      <c r="M71" s="8" t="s">
        <v>123</v>
      </c>
      <c r="R71" s="112" t="s">
        <v>126</v>
      </c>
      <c r="S71" s="121" t="s">
        <v>127</v>
      </c>
      <c r="T71" s="116" t="s">
        <v>16</v>
      </c>
      <c r="U71" s="12">
        <v>192</v>
      </c>
      <c r="V71" s="12">
        <v>205</v>
      </c>
      <c r="W71" s="12">
        <v>162</v>
      </c>
      <c r="X71" s="12">
        <v>147</v>
      </c>
      <c r="Y71" s="12">
        <v>192</v>
      </c>
      <c r="Z71" s="12">
        <v>149</v>
      </c>
      <c r="AA71" s="13">
        <f t="shared" si="7"/>
        <v>1047</v>
      </c>
      <c r="AB71" s="163">
        <f>SUM(AA71+AA72)</f>
        <v>2045</v>
      </c>
      <c r="AC71" s="8" t="s">
        <v>109</v>
      </c>
    </row>
    <row r="72" spans="2:29" ht="12.75">
      <c r="B72" s="1" t="s">
        <v>10</v>
      </c>
      <c r="C72" s="111" t="s">
        <v>130</v>
      </c>
      <c r="D72" s="111" t="s">
        <v>131</v>
      </c>
      <c r="E72" s="113" t="s">
        <v>21</v>
      </c>
      <c r="F72" s="1">
        <v>191</v>
      </c>
      <c r="G72" s="1">
        <v>171</v>
      </c>
      <c r="H72" s="1">
        <v>115</v>
      </c>
      <c r="I72" s="1">
        <v>161</v>
      </c>
      <c r="J72" s="1">
        <v>155</v>
      </c>
      <c r="K72" s="1">
        <v>161</v>
      </c>
      <c r="L72" s="7">
        <f t="shared" si="6"/>
        <v>954</v>
      </c>
      <c r="M72" s="8">
        <v>1</v>
      </c>
      <c r="R72" s="124" t="s">
        <v>128</v>
      </c>
      <c r="S72" s="125" t="s">
        <v>129</v>
      </c>
      <c r="T72" s="120" t="s">
        <v>40</v>
      </c>
      <c r="U72" s="17">
        <v>176</v>
      </c>
      <c r="V72" s="17">
        <v>140</v>
      </c>
      <c r="W72" s="17">
        <v>201</v>
      </c>
      <c r="X72" s="17">
        <v>130</v>
      </c>
      <c r="Y72" s="17">
        <v>178</v>
      </c>
      <c r="Z72" s="17">
        <v>173</v>
      </c>
      <c r="AA72" s="18">
        <f t="shared" si="7"/>
        <v>998</v>
      </c>
      <c r="AB72" s="164">
        <f>SUM(AA72+AA71)</f>
        <v>2045</v>
      </c>
      <c r="AC72" s="8" t="s">
        <v>109</v>
      </c>
    </row>
    <row r="73" spans="2:29" ht="12.75">
      <c r="B73" s="1" t="s">
        <v>30</v>
      </c>
      <c r="C73" s="126" t="s">
        <v>132</v>
      </c>
      <c r="D73" s="126" t="s">
        <v>133</v>
      </c>
      <c r="E73" s="127" t="s">
        <v>16</v>
      </c>
      <c r="F73" s="1">
        <v>183</v>
      </c>
      <c r="G73" s="1">
        <v>138</v>
      </c>
      <c r="H73" s="1">
        <v>126</v>
      </c>
      <c r="I73" s="1">
        <v>189</v>
      </c>
      <c r="J73" s="1">
        <v>153</v>
      </c>
      <c r="K73" s="1">
        <v>159</v>
      </c>
      <c r="L73" s="7">
        <f t="shared" si="6"/>
        <v>948</v>
      </c>
      <c r="M73" s="8" t="s">
        <v>76</v>
      </c>
      <c r="R73" s="128" t="s">
        <v>132</v>
      </c>
      <c r="S73" s="129" t="s">
        <v>133</v>
      </c>
      <c r="T73" s="130" t="s">
        <v>16</v>
      </c>
      <c r="U73" s="12">
        <v>183</v>
      </c>
      <c r="V73" s="12">
        <v>138</v>
      </c>
      <c r="W73" s="12">
        <v>126</v>
      </c>
      <c r="X73" s="12">
        <v>189</v>
      </c>
      <c r="Y73" s="12">
        <v>153</v>
      </c>
      <c r="Z73" s="12">
        <v>159</v>
      </c>
      <c r="AA73" s="13">
        <f t="shared" si="7"/>
        <v>948</v>
      </c>
      <c r="AB73" s="163">
        <f>SUM(AA73+AA74)</f>
        <v>1864</v>
      </c>
      <c r="AC73" s="8" t="s">
        <v>76</v>
      </c>
    </row>
    <row r="74" spans="2:29" ht="12.75">
      <c r="B74" s="1" t="s">
        <v>59</v>
      </c>
      <c r="C74" s="131" t="s">
        <v>134</v>
      </c>
      <c r="D74" s="132" t="s">
        <v>135</v>
      </c>
      <c r="E74" s="133" t="s">
        <v>16</v>
      </c>
      <c r="F74" s="1">
        <v>126</v>
      </c>
      <c r="G74" s="1">
        <v>156</v>
      </c>
      <c r="H74" s="1">
        <v>153</v>
      </c>
      <c r="I74" s="1">
        <v>191</v>
      </c>
      <c r="J74" s="1">
        <v>126</v>
      </c>
      <c r="K74" s="1">
        <v>176</v>
      </c>
      <c r="L74" s="7">
        <f t="shared" si="6"/>
        <v>928</v>
      </c>
      <c r="M74" s="8"/>
      <c r="R74" s="134" t="s">
        <v>74</v>
      </c>
      <c r="S74" s="135" t="s">
        <v>75</v>
      </c>
      <c r="T74" s="136" t="s">
        <v>16</v>
      </c>
      <c r="U74" s="17">
        <v>162</v>
      </c>
      <c r="V74" s="17">
        <v>144</v>
      </c>
      <c r="W74" s="17">
        <v>168</v>
      </c>
      <c r="X74" s="17">
        <v>128</v>
      </c>
      <c r="Y74" s="17">
        <v>159</v>
      </c>
      <c r="Z74" s="17">
        <v>155</v>
      </c>
      <c r="AA74" s="18">
        <f t="shared" si="7"/>
        <v>916</v>
      </c>
      <c r="AB74" s="164">
        <f>SUM(AA74+AA73)</f>
        <v>1864</v>
      </c>
      <c r="AC74" s="8" t="s">
        <v>76</v>
      </c>
    </row>
    <row r="75" spans="2:13" ht="12.75">
      <c r="B75" s="1" t="s">
        <v>60</v>
      </c>
      <c r="C75" s="137" t="s">
        <v>136</v>
      </c>
      <c r="D75" s="137" t="s">
        <v>137</v>
      </c>
      <c r="E75" s="138" t="s">
        <v>25</v>
      </c>
      <c r="F75" s="1">
        <v>118</v>
      </c>
      <c r="G75" s="1">
        <v>72</v>
      </c>
      <c r="H75" s="1">
        <v>115</v>
      </c>
      <c r="I75" s="1">
        <v>119</v>
      </c>
      <c r="J75" s="1">
        <v>110</v>
      </c>
      <c r="K75" s="1">
        <v>106</v>
      </c>
      <c r="L75" s="7">
        <f t="shared" si="6"/>
        <v>640</v>
      </c>
      <c r="M75" s="8"/>
    </row>
    <row r="76" spans="3:11" ht="12.75">
      <c r="C76" s="108"/>
      <c r="D76" s="108"/>
      <c r="E76" s="139"/>
      <c r="F76" s="1"/>
      <c r="G76" s="1"/>
      <c r="H76" s="1"/>
      <c r="I76" s="1"/>
      <c r="J76" s="1"/>
      <c r="K76" s="1"/>
    </row>
    <row r="77" spans="3:26" ht="12.75">
      <c r="C77" s="108"/>
      <c r="D77" s="108"/>
      <c r="E77" s="139"/>
      <c r="F77" s="1"/>
      <c r="G77" s="1"/>
      <c r="H77" s="1"/>
      <c r="I77" s="1"/>
      <c r="J77" s="1"/>
      <c r="K77" s="1"/>
      <c r="R77" s="108"/>
      <c r="S77" s="108"/>
      <c r="T77" s="139"/>
      <c r="U77" s="1"/>
      <c r="V77" s="1"/>
      <c r="W77" s="1"/>
      <c r="X77" s="1"/>
      <c r="Y77" s="1"/>
      <c r="Z77" s="1"/>
    </row>
    <row r="78" spans="3:26" ht="14.25">
      <c r="C78" s="108" t="s">
        <v>138</v>
      </c>
      <c r="D78" s="108"/>
      <c r="E78" s="139"/>
      <c r="F78" s="1"/>
      <c r="G78" s="1"/>
      <c r="H78" s="1"/>
      <c r="I78" s="1"/>
      <c r="J78" s="1"/>
      <c r="K78" s="1"/>
      <c r="R78" s="108" t="s">
        <v>138</v>
      </c>
      <c r="S78" s="110" t="s">
        <v>1</v>
      </c>
      <c r="T78" s="139"/>
      <c r="U78" s="1"/>
      <c r="V78" s="1"/>
      <c r="W78" s="1"/>
      <c r="X78" s="1"/>
      <c r="Y78" s="1"/>
      <c r="Z78" s="1"/>
    </row>
    <row r="79" spans="5:26" ht="12.75">
      <c r="E79" s="2"/>
      <c r="F79" s="1"/>
      <c r="G79" s="1"/>
      <c r="H79" s="1"/>
      <c r="I79" s="1"/>
      <c r="J79" s="1"/>
      <c r="K79" s="1"/>
      <c r="T79" s="2"/>
      <c r="U79" s="1"/>
      <c r="V79" s="1"/>
      <c r="W79" s="1"/>
      <c r="X79" s="1"/>
      <c r="Y79" s="1"/>
      <c r="Z79" s="1"/>
    </row>
    <row r="80" spans="2:29" ht="12.75">
      <c r="B80" s="1" t="s">
        <v>5</v>
      </c>
      <c r="C80" s="140" t="s">
        <v>139</v>
      </c>
      <c r="D80" s="141" t="s">
        <v>140</v>
      </c>
      <c r="E80" s="142" t="s">
        <v>16</v>
      </c>
      <c r="F80" s="1">
        <v>162</v>
      </c>
      <c r="G80" s="1">
        <v>204</v>
      </c>
      <c r="H80" s="1">
        <v>233</v>
      </c>
      <c r="I80" s="1">
        <v>204</v>
      </c>
      <c r="J80" s="1">
        <v>214</v>
      </c>
      <c r="K80" s="1">
        <v>196</v>
      </c>
      <c r="L80" s="7">
        <f aca="true" t="shared" si="8" ref="L80:L86">SUM(F80:K80)</f>
        <v>1213</v>
      </c>
      <c r="M80" s="59" t="s">
        <v>141</v>
      </c>
      <c r="R80" s="143" t="s">
        <v>139</v>
      </c>
      <c r="S80" s="144" t="s">
        <v>140</v>
      </c>
      <c r="T80" s="145" t="s">
        <v>16</v>
      </c>
      <c r="U80" s="12">
        <v>162</v>
      </c>
      <c r="V80" s="12">
        <v>204</v>
      </c>
      <c r="W80" s="12">
        <v>233</v>
      </c>
      <c r="X80" s="12">
        <v>204</v>
      </c>
      <c r="Y80" s="12">
        <v>214</v>
      </c>
      <c r="Z80" s="12">
        <v>196</v>
      </c>
      <c r="AA80" s="13">
        <f aca="true" t="shared" si="9" ref="AA80:AA85">SUM(U80:Z80)</f>
        <v>1213</v>
      </c>
      <c r="AB80" s="163">
        <f>SUM(AA80+AA81)</f>
        <v>2394</v>
      </c>
      <c r="AC80" s="59" t="s">
        <v>141</v>
      </c>
    </row>
    <row r="81" spans="2:29" ht="12.75">
      <c r="B81" s="1" t="s">
        <v>6</v>
      </c>
      <c r="C81" s="137" t="s">
        <v>142</v>
      </c>
      <c r="D81" s="137" t="s">
        <v>143</v>
      </c>
      <c r="E81" s="146" t="s">
        <v>99</v>
      </c>
      <c r="F81" s="1">
        <v>146</v>
      </c>
      <c r="G81" s="1">
        <v>235</v>
      </c>
      <c r="H81" s="1">
        <v>194</v>
      </c>
      <c r="I81" s="1">
        <v>204</v>
      </c>
      <c r="J81" s="1">
        <v>200</v>
      </c>
      <c r="K81" s="1">
        <v>202</v>
      </c>
      <c r="L81" s="7">
        <f t="shared" si="8"/>
        <v>1181</v>
      </c>
      <c r="M81" s="65" t="s">
        <v>141</v>
      </c>
      <c r="R81" s="147" t="s">
        <v>142</v>
      </c>
      <c r="S81" s="148" t="s">
        <v>143</v>
      </c>
      <c r="T81" s="120" t="s">
        <v>99</v>
      </c>
      <c r="U81" s="17">
        <v>146</v>
      </c>
      <c r="V81" s="17">
        <v>235</v>
      </c>
      <c r="W81" s="17">
        <v>194</v>
      </c>
      <c r="X81" s="17">
        <v>204</v>
      </c>
      <c r="Y81" s="17">
        <v>200</v>
      </c>
      <c r="Z81" s="17">
        <v>202</v>
      </c>
      <c r="AA81" s="18">
        <f t="shared" si="9"/>
        <v>1181</v>
      </c>
      <c r="AB81" s="164">
        <f>SUM(AA81+AA80)</f>
        <v>2394</v>
      </c>
      <c r="AC81" s="65" t="s">
        <v>141</v>
      </c>
    </row>
    <row r="82" spans="2:29" ht="12.75">
      <c r="B82" s="1" t="s">
        <v>7</v>
      </c>
      <c r="C82" s="111" t="s">
        <v>144</v>
      </c>
      <c r="D82" s="111" t="s">
        <v>145</v>
      </c>
      <c r="E82" s="149" t="s">
        <v>53</v>
      </c>
      <c r="F82" s="1">
        <v>208</v>
      </c>
      <c r="G82" s="1">
        <v>191</v>
      </c>
      <c r="H82" s="1">
        <v>183</v>
      </c>
      <c r="I82" s="1">
        <v>151</v>
      </c>
      <c r="J82" s="1">
        <v>188</v>
      </c>
      <c r="K82" s="1">
        <v>243</v>
      </c>
      <c r="L82" s="7">
        <f t="shared" si="8"/>
        <v>1164</v>
      </c>
      <c r="M82" s="59" t="s">
        <v>108</v>
      </c>
      <c r="R82" s="150" t="s">
        <v>146</v>
      </c>
      <c r="S82" s="151" t="s">
        <v>147</v>
      </c>
      <c r="T82" s="116" t="s">
        <v>40</v>
      </c>
      <c r="U82" s="12">
        <v>180</v>
      </c>
      <c r="V82" s="12">
        <v>159</v>
      </c>
      <c r="W82" s="12">
        <v>240</v>
      </c>
      <c r="X82" s="12">
        <v>199</v>
      </c>
      <c r="Y82" s="12">
        <v>173</v>
      </c>
      <c r="Z82" s="12">
        <v>180</v>
      </c>
      <c r="AA82" s="13">
        <f t="shared" si="9"/>
        <v>1131</v>
      </c>
      <c r="AB82" s="163">
        <f>SUM(AA82+AA83)</f>
        <v>2256</v>
      </c>
      <c r="AC82" s="65" t="s">
        <v>60</v>
      </c>
    </row>
    <row r="83" spans="2:29" ht="12.75">
      <c r="B83" s="1" t="s">
        <v>8</v>
      </c>
      <c r="C83" s="137" t="s">
        <v>146</v>
      </c>
      <c r="D83" s="137" t="s">
        <v>147</v>
      </c>
      <c r="E83" s="146" t="s">
        <v>40</v>
      </c>
      <c r="F83" s="1">
        <v>180</v>
      </c>
      <c r="G83" s="1">
        <v>159</v>
      </c>
      <c r="H83" s="1">
        <v>240</v>
      </c>
      <c r="I83" s="1">
        <v>199</v>
      </c>
      <c r="J83" s="1">
        <v>173</v>
      </c>
      <c r="K83" s="1">
        <v>180</v>
      </c>
      <c r="L83" s="7">
        <f t="shared" si="8"/>
        <v>1131</v>
      </c>
      <c r="M83" s="65" t="s">
        <v>60</v>
      </c>
      <c r="R83" s="152" t="s">
        <v>148</v>
      </c>
      <c r="S83" s="153" t="s">
        <v>149</v>
      </c>
      <c r="T83" s="154" t="s">
        <v>21</v>
      </c>
      <c r="U83" s="17">
        <v>159</v>
      </c>
      <c r="V83" s="17">
        <v>173</v>
      </c>
      <c r="W83" s="17">
        <v>179</v>
      </c>
      <c r="X83" s="17">
        <v>245</v>
      </c>
      <c r="Y83" s="17">
        <v>199</v>
      </c>
      <c r="Z83" s="17">
        <v>170</v>
      </c>
      <c r="AA83" s="18">
        <f t="shared" si="9"/>
        <v>1125</v>
      </c>
      <c r="AB83" s="164">
        <f>SUM(AA83+AA82)</f>
        <v>2256</v>
      </c>
      <c r="AC83" s="59" t="s">
        <v>60</v>
      </c>
    </row>
    <row r="84" spans="2:29" ht="12.75">
      <c r="B84" s="1" t="s">
        <v>9</v>
      </c>
      <c r="C84" s="155" t="s">
        <v>148</v>
      </c>
      <c r="D84" s="156" t="s">
        <v>149</v>
      </c>
      <c r="E84" s="157" t="s">
        <v>21</v>
      </c>
      <c r="F84" s="1">
        <v>159</v>
      </c>
      <c r="G84" s="1">
        <v>173</v>
      </c>
      <c r="H84" s="1">
        <v>179</v>
      </c>
      <c r="I84" s="1">
        <v>245</v>
      </c>
      <c r="J84" s="1">
        <v>199</v>
      </c>
      <c r="K84" s="1">
        <v>170</v>
      </c>
      <c r="L84" s="7">
        <f t="shared" si="8"/>
        <v>1125</v>
      </c>
      <c r="M84" s="59" t="s">
        <v>60</v>
      </c>
      <c r="R84" s="112" t="s">
        <v>150</v>
      </c>
      <c r="S84" s="121" t="s">
        <v>151</v>
      </c>
      <c r="T84" s="158" t="s">
        <v>21</v>
      </c>
      <c r="U84" s="12">
        <v>117</v>
      </c>
      <c r="V84" s="12">
        <v>120</v>
      </c>
      <c r="W84" s="12">
        <v>128</v>
      </c>
      <c r="X84" s="12">
        <v>151</v>
      </c>
      <c r="Y84" s="12">
        <v>139</v>
      </c>
      <c r="Z84" s="12">
        <v>121</v>
      </c>
      <c r="AA84" s="13">
        <f t="shared" si="9"/>
        <v>776</v>
      </c>
      <c r="AB84" s="163">
        <f>SUM(AA84+AA85)</f>
        <v>1940</v>
      </c>
      <c r="AC84" s="159" t="s">
        <v>108</v>
      </c>
    </row>
    <row r="85" spans="2:29" ht="12.75">
      <c r="B85" s="1" t="s">
        <v>10</v>
      </c>
      <c r="C85" s="147" t="s">
        <v>152</v>
      </c>
      <c r="D85" s="137" t="s">
        <v>153</v>
      </c>
      <c r="E85" s="160" t="s">
        <v>99</v>
      </c>
      <c r="F85" s="1">
        <v>128</v>
      </c>
      <c r="G85" s="1">
        <v>103</v>
      </c>
      <c r="H85" s="1">
        <v>137</v>
      </c>
      <c r="I85" s="1">
        <v>114</v>
      </c>
      <c r="J85" s="1">
        <v>123</v>
      </c>
      <c r="K85" s="1">
        <v>185</v>
      </c>
      <c r="L85" s="7">
        <f t="shared" si="8"/>
        <v>790</v>
      </c>
      <c r="M85" s="65"/>
      <c r="R85" s="124" t="s">
        <v>144</v>
      </c>
      <c r="S85" s="125" t="s">
        <v>145</v>
      </c>
      <c r="T85" s="120" t="s">
        <v>53</v>
      </c>
      <c r="U85" s="17">
        <v>208</v>
      </c>
      <c r="V85" s="17">
        <v>191</v>
      </c>
      <c r="W85" s="17">
        <v>183</v>
      </c>
      <c r="X85" s="17">
        <v>151</v>
      </c>
      <c r="Y85" s="17">
        <v>188</v>
      </c>
      <c r="Z85" s="17">
        <v>243</v>
      </c>
      <c r="AA85" s="18">
        <f t="shared" si="9"/>
        <v>1164</v>
      </c>
      <c r="AB85" s="164">
        <f>SUM(AA85+AA84)</f>
        <v>1940</v>
      </c>
      <c r="AC85" s="59" t="s">
        <v>108</v>
      </c>
    </row>
    <row r="86" spans="2:13" ht="12.75">
      <c r="B86" s="1" t="s">
        <v>30</v>
      </c>
      <c r="C86" s="161" t="s">
        <v>150</v>
      </c>
      <c r="D86" s="161" t="s">
        <v>151</v>
      </c>
      <c r="E86" s="162" t="s">
        <v>21</v>
      </c>
      <c r="F86" s="1">
        <v>117</v>
      </c>
      <c r="G86" s="1">
        <v>120</v>
      </c>
      <c r="H86" s="1">
        <v>128</v>
      </c>
      <c r="I86" s="1">
        <v>151</v>
      </c>
      <c r="J86" s="1">
        <v>139</v>
      </c>
      <c r="K86" s="1">
        <v>121</v>
      </c>
      <c r="L86" s="7">
        <f t="shared" si="8"/>
        <v>776</v>
      </c>
      <c r="M86" s="159" t="s">
        <v>108</v>
      </c>
    </row>
    <row r="87" spans="5:11" ht="12.75">
      <c r="E87" s="2"/>
      <c r="F87" s="1"/>
      <c r="G87" s="1"/>
      <c r="H87" s="1"/>
      <c r="I87" s="1"/>
      <c r="J87" s="1"/>
      <c r="K87" s="1"/>
    </row>
    <row r="88" spans="5:11" ht="12.75">
      <c r="E88" s="2"/>
      <c r="F88" s="1"/>
      <c r="G88" s="1"/>
      <c r="H88" s="1"/>
      <c r="I88" s="1"/>
      <c r="J88" s="1"/>
      <c r="K88" s="1"/>
    </row>
    <row r="89" spans="3:11" ht="18">
      <c r="C89" s="166" t="s">
        <v>154</v>
      </c>
      <c r="E89" s="2"/>
      <c r="F89" s="1"/>
      <c r="G89" s="1"/>
      <c r="H89" s="166" t="s">
        <v>155</v>
      </c>
      <c r="I89" s="1"/>
      <c r="J89" s="1"/>
      <c r="K89" s="1"/>
    </row>
    <row r="92" ht="13.5" thickBot="1"/>
    <row r="93" spans="2:11" ht="12.75">
      <c r="B93" s="1">
        <v>1</v>
      </c>
      <c r="C93" s="4" t="s">
        <v>17</v>
      </c>
      <c r="D93" s="5" t="s">
        <v>18</v>
      </c>
      <c r="E93" s="5" t="s">
        <v>16</v>
      </c>
      <c r="F93" s="182">
        <v>143</v>
      </c>
      <c r="G93" s="183">
        <v>164</v>
      </c>
      <c r="H93" s="179">
        <v>156</v>
      </c>
      <c r="I93" s="173"/>
      <c r="K93" s="193" t="s">
        <v>156</v>
      </c>
    </row>
    <row r="94" spans="2:11" ht="13.5" thickBot="1">
      <c r="B94" s="1">
        <v>2</v>
      </c>
      <c r="C94" s="4" t="s">
        <v>14</v>
      </c>
      <c r="D94" s="5" t="s">
        <v>15</v>
      </c>
      <c r="E94" s="5" t="s">
        <v>16</v>
      </c>
      <c r="F94" s="184">
        <v>152</v>
      </c>
      <c r="G94" s="185">
        <v>134</v>
      </c>
      <c r="H94" s="174"/>
      <c r="I94" s="176"/>
      <c r="K94" s="174" t="s">
        <v>157</v>
      </c>
    </row>
    <row r="95" spans="2:11" ht="12.75">
      <c r="B95" s="1">
        <v>3</v>
      </c>
      <c r="C95" s="4" t="s">
        <v>23</v>
      </c>
      <c r="D95" s="4" t="s">
        <v>24</v>
      </c>
      <c r="E95" s="5" t="s">
        <v>25</v>
      </c>
      <c r="F95" s="180"/>
      <c r="G95" s="181"/>
      <c r="H95" s="172">
        <v>109</v>
      </c>
      <c r="I95" s="177">
        <v>136</v>
      </c>
      <c r="K95" s="194" t="s">
        <v>158</v>
      </c>
    </row>
    <row r="96" spans="2:9" ht="13.5" thickBot="1">
      <c r="B96" s="1">
        <v>4</v>
      </c>
      <c r="C96" s="19" t="s">
        <v>19</v>
      </c>
      <c r="D96" s="20" t="s">
        <v>20</v>
      </c>
      <c r="E96" s="30" t="s">
        <v>21</v>
      </c>
      <c r="F96" s="170"/>
      <c r="G96" s="171"/>
      <c r="H96" s="175"/>
      <c r="I96" s="178">
        <v>105</v>
      </c>
    </row>
    <row r="98" ht="13.5" thickBot="1"/>
    <row r="99" spans="2:11" ht="13.5" thickBot="1">
      <c r="B99" s="1">
        <v>1</v>
      </c>
      <c r="C99" s="5" t="s">
        <v>34</v>
      </c>
      <c r="D99" s="5" t="s">
        <v>35</v>
      </c>
      <c r="E99" s="5" t="s">
        <v>36</v>
      </c>
      <c r="F99" s="182">
        <v>169</v>
      </c>
      <c r="G99" s="183">
        <v>176</v>
      </c>
      <c r="H99" s="174"/>
      <c r="I99" s="174"/>
      <c r="K99" s="193" t="s">
        <v>156</v>
      </c>
    </row>
    <row r="100" spans="2:11" ht="13.5" thickBot="1">
      <c r="B100" s="1">
        <v>2</v>
      </c>
      <c r="C100" s="30" t="s">
        <v>38</v>
      </c>
      <c r="D100" s="30" t="s">
        <v>39</v>
      </c>
      <c r="E100" s="5" t="s">
        <v>40</v>
      </c>
      <c r="F100" s="184">
        <v>128</v>
      </c>
      <c r="G100" s="186">
        <v>127</v>
      </c>
      <c r="H100" s="177">
        <v>139</v>
      </c>
      <c r="I100" s="174"/>
      <c r="K100" s="174" t="s">
        <v>157</v>
      </c>
    </row>
    <row r="101" spans="2:11" ht="13.5" thickBot="1">
      <c r="B101" s="1">
        <v>3</v>
      </c>
      <c r="C101" s="30" t="s">
        <v>47</v>
      </c>
      <c r="D101" s="30" t="s">
        <v>48</v>
      </c>
      <c r="E101" s="167" t="s">
        <v>16</v>
      </c>
      <c r="F101" s="174"/>
      <c r="G101" s="174"/>
      <c r="H101" s="178">
        <v>135</v>
      </c>
      <c r="I101" s="183">
        <v>172</v>
      </c>
      <c r="K101" s="194" t="s">
        <v>158</v>
      </c>
    </row>
    <row r="102" spans="2:9" ht="13.5" thickBot="1">
      <c r="B102" s="1">
        <v>4</v>
      </c>
      <c r="C102" s="4" t="s">
        <v>44</v>
      </c>
      <c r="D102" s="4" t="s">
        <v>45</v>
      </c>
      <c r="E102" s="5" t="s">
        <v>25</v>
      </c>
      <c r="F102" s="174"/>
      <c r="G102" s="174"/>
      <c r="H102" s="174"/>
      <c r="I102" s="178">
        <v>156</v>
      </c>
    </row>
    <row r="104" ht="13.5" thickBot="1"/>
    <row r="105" spans="2:11" ht="13.5" thickBot="1">
      <c r="B105" s="1">
        <v>1</v>
      </c>
      <c r="C105" s="44" t="s">
        <v>69</v>
      </c>
      <c r="D105" s="44" t="s">
        <v>70</v>
      </c>
      <c r="E105" s="44" t="s">
        <v>71</v>
      </c>
      <c r="F105" s="182">
        <v>210</v>
      </c>
      <c r="G105" s="183">
        <v>186</v>
      </c>
      <c r="H105" s="174"/>
      <c r="K105" s="193" t="s">
        <v>156</v>
      </c>
    </row>
    <row r="106" spans="2:18" ht="13.5" thickBot="1">
      <c r="B106" s="1">
        <v>2</v>
      </c>
      <c r="C106" s="44" t="s">
        <v>72</v>
      </c>
      <c r="D106" s="44" t="s">
        <v>73</v>
      </c>
      <c r="E106" s="44" t="s">
        <v>16</v>
      </c>
      <c r="F106" s="184">
        <v>179</v>
      </c>
      <c r="G106" s="186">
        <v>169</v>
      </c>
      <c r="H106" s="177">
        <v>211</v>
      </c>
      <c r="K106" s="174" t="s">
        <v>157</v>
      </c>
      <c r="R106" s="5"/>
    </row>
    <row r="107" spans="2:11" ht="13.5" thickBot="1">
      <c r="B107" s="1">
        <v>3</v>
      </c>
      <c r="C107" s="52" t="s">
        <v>74</v>
      </c>
      <c r="D107" s="52" t="s">
        <v>75</v>
      </c>
      <c r="E107" s="52" t="s">
        <v>16</v>
      </c>
      <c r="F107" s="174"/>
      <c r="G107" s="174"/>
      <c r="H107" s="178">
        <v>152</v>
      </c>
      <c r="K107" s="194" t="s">
        <v>158</v>
      </c>
    </row>
    <row r="109" ht="13.5" thickBot="1"/>
    <row r="110" spans="2:11" ht="13.5" thickBot="1">
      <c r="B110" s="1">
        <v>1</v>
      </c>
      <c r="C110" s="57" t="s">
        <v>78</v>
      </c>
      <c r="D110" s="57" t="s">
        <v>79</v>
      </c>
      <c r="E110" s="60" t="s">
        <v>21</v>
      </c>
      <c r="F110" s="182">
        <v>215</v>
      </c>
      <c r="G110" s="183">
        <v>226</v>
      </c>
      <c r="H110" s="174"/>
      <c r="I110" s="174"/>
      <c r="K110" s="193" t="s">
        <v>156</v>
      </c>
    </row>
    <row r="111" spans="2:11" ht="13.5" thickBot="1">
      <c r="B111" s="1">
        <v>2</v>
      </c>
      <c r="C111" s="72" t="s">
        <v>85</v>
      </c>
      <c r="D111" s="73" t="s">
        <v>86</v>
      </c>
      <c r="E111" s="188" t="s">
        <v>16</v>
      </c>
      <c r="F111" s="184">
        <v>159</v>
      </c>
      <c r="G111" s="185">
        <v>203</v>
      </c>
      <c r="H111" s="183">
        <v>277</v>
      </c>
      <c r="I111" s="177">
        <v>173</v>
      </c>
      <c r="K111" s="174" t="s">
        <v>157</v>
      </c>
    </row>
    <row r="112" spans="2:11" ht="13.5" thickBot="1">
      <c r="B112" s="1">
        <v>3</v>
      </c>
      <c r="C112" s="63" t="s">
        <v>80</v>
      </c>
      <c r="D112" s="63" t="s">
        <v>81</v>
      </c>
      <c r="E112" s="64" t="s">
        <v>16</v>
      </c>
      <c r="F112" s="174"/>
      <c r="G112" s="174"/>
      <c r="H112" s="178">
        <v>202</v>
      </c>
      <c r="I112" s="187"/>
      <c r="K112" s="194" t="s">
        <v>158</v>
      </c>
    </row>
    <row r="113" spans="2:9" ht="13.5" thickBot="1">
      <c r="B113" s="1">
        <v>4</v>
      </c>
      <c r="C113" s="57" t="s">
        <v>83</v>
      </c>
      <c r="D113" s="57" t="s">
        <v>84</v>
      </c>
      <c r="E113" s="57" t="s">
        <v>21</v>
      </c>
      <c r="F113" s="174"/>
      <c r="G113" s="174"/>
      <c r="H113" s="174"/>
      <c r="I113" s="178">
        <v>160</v>
      </c>
    </row>
    <row r="116" ht="13.5" thickBot="1"/>
    <row r="117" spans="2:11" ht="12.75">
      <c r="B117" s="1">
        <v>1</v>
      </c>
      <c r="C117" s="111" t="s">
        <v>126</v>
      </c>
      <c r="D117" s="111" t="s">
        <v>127</v>
      </c>
      <c r="E117" s="112" t="s">
        <v>16</v>
      </c>
      <c r="F117" s="182">
        <v>178</v>
      </c>
      <c r="G117" s="183">
        <v>175</v>
      </c>
      <c r="H117" s="177">
        <v>149</v>
      </c>
      <c r="I117" s="177">
        <v>159</v>
      </c>
      <c r="K117" s="193" t="s">
        <v>156</v>
      </c>
    </row>
    <row r="118" spans="2:11" ht="13.5" thickBot="1">
      <c r="B118" s="1">
        <v>2</v>
      </c>
      <c r="C118" s="111" t="s">
        <v>118</v>
      </c>
      <c r="D118" s="112" t="s">
        <v>119</v>
      </c>
      <c r="E118" s="112" t="s">
        <v>120</v>
      </c>
      <c r="F118" s="184">
        <v>183</v>
      </c>
      <c r="G118" s="185">
        <v>155</v>
      </c>
      <c r="H118" s="187"/>
      <c r="I118" s="187"/>
      <c r="K118" s="174" t="s">
        <v>157</v>
      </c>
    </row>
    <row r="119" spans="2:11" ht="13.5" thickBot="1">
      <c r="B119" s="1">
        <v>3</v>
      </c>
      <c r="C119" s="114" t="s">
        <v>124</v>
      </c>
      <c r="D119" s="117" t="s">
        <v>125</v>
      </c>
      <c r="E119" s="112" t="s">
        <v>53</v>
      </c>
      <c r="F119" s="191"/>
      <c r="G119" s="174"/>
      <c r="H119" s="178">
        <v>138</v>
      </c>
      <c r="I119" s="187"/>
      <c r="K119" s="194" t="s">
        <v>158</v>
      </c>
    </row>
    <row r="120" spans="2:9" ht="13.5" thickBot="1">
      <c r="B120" s="1">
        <v>4</v>
      </c>
      <c r="C120" s="122" t="s">
        <v>128</v>
      </c>
      <c r="D120" s="122" t="s">
        <v>129</v>
      </c>
      <c r="E120" s="124" t="s">
        <v>40</v>
      </c>
      <c r="F120" s="180"/>
      <c r="G120" s="190"/>
      <c r="H120" s="192"/>
      <c r="I120" s="178">
        <v>149</v>
      </c>
    </row>
    <row r="122" ht="13.5" thickBot="1"/>
    <row r="123" spans="2:11" ht="13.5" thickBot="1">
      <c r="B123" s="1">
        <v>1</v>
      </c>
      <c r="C123" s="168" t="s">
        <v>139</v>
      </c>
      <c r="D123" s="169" t="s">
        <v>140</v>
      </c>
      <c r="E123" s="189" t="s">
        <v>16</v>
      </c>
      <c r="F123" s="182">
        <v>232</v>
      </c>
      <c r="G123" s="183">
        <v>188</v>
      </c>
      <c r="H123" s="174"/>
      <c r="I123" s="190"/>
      <c r="K123" s="193" t="s">
        <v>156</v>
      </c>
    </row>
    <row r="124" spans="2:11" ht="13.5" thickBot="1">
      <c r="B124" s="1">
        <v>2</v>
      </c>
      <c r="C124" s="137" t="s">
        <v>142</v>
      </c>
      <c r="D124" s="137" t="s">
        <v>143</v>
      </c>
      <c r="E124" s="124" t="s">
        <v>99</v>
      </c>
      <c r="F124" s="184">
        <v>177</v>
      </c>
      <c r="G124" s="185">
        <v>162</v>
      </c>
      <c r="H124" s="177">
        <v>180</v>
      </c>
      <c r="I124" s="190"/>
      <c r="K124" s="174" t="s">
        <v>157</v>
      </c>
    </row>
    <row r="125" spans="2:11" ht="13.5" thickBot="1">
      <c r="B125" s="1">
        <v>3</v>
      </c>
      <c r="C125" s="137" t="s">
        <v>146</v>
      </c>
      <c r="D125" s="137" t="s">
        <v>147</v>
      </c>
      <c r="E125" s="122" t="s">
        <v>40</v>
      </c>
      <c r="F125" s="174"/>
      <c r="G125" s="174"/>
      <c r="H125" s="178">
        <v>155</v>
      </c>
      <c r="I125" s="183">
        <v>193</v>
      </c>
      <c r="K125" s="194" t="s">
        <v>158</v>
      </c>
    </row>
    <row r="126" spans="2:9" ht="13.5" thickBot="1">
      <c r="B126" s="1">
        <v>4</v>
      </c>
      <c r="C126" s="161" t="s">
        <v>144</v>
      </c>
      <c r="D126" s="161" t="s">
        <v>145</v>
      </c>
      <c r="E126" s="161" t="s">
        <v>53</v>
      </c>
      <c r="F126" s="174"/>
      <c r="G126" s="174"/>
      <c r="H126" s="174"/>
      <c r="I126" s="178">
        <v>167</v>
      </c>
    </row>
  </sheetData>
  <sheetProtection/>
  <mergeCells count="16">
    <mergeCell ref="Q22:Q23"/>
    <mergeCell ref="Q24:Q25"/>
    <mergeCell ref="Q26:Q27"/>
    <mergeCell ref="Q28:Q29"/>
    <mergeCell ref="Q8:Q9"/>
    <mergeCell ref="Q10:Q11"/>
    <mergeCell ref="Q12:Q13"/>
    <mergeCell ref="Q20:Q21"/>
    <mergeCell ref="Q53:Q54"/>
    <mergeCell ref="Q55:Q56"/>
    <mergeCell ref="Q57:Q58"/>
    <mergeCell ref="Q59:Q60"/>
    <mergeCell ref="Q35:Q36"/>
    <mergeCell ref="Q47:Q48"/>
    <mergeCell ref="Q49:Q50"/>
    <mergeCell ref="Q51:Q52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69"/>
  <sheetViews>
    <sheetView zoomScalePageLayoutView="0" workbookViewId="0" topLeftCell="A27">
      <selection activeCell="M51" sqref="M51"/>
    </sheetView>
  </sheetViews>
  <sheetFormatPr defaultColWidth="9.140625" defaultRowHeight="12.75"/>
  <cols>
    <col min="1" max="1" width="4.00390625" style="0" customWidth="1"/>
    <col min="2" max="2" width="23.57421875" style="0" bestFit="1" customWidth="1"/>
    <col min="3" max="3" width="14.7109375" style="0" bestFit="1" customWidth="1"/>
    <col min="4" max="4" width="9.57421875" style="207" bestFit="1" customWidth="1"/>
    <col min="5" max="11" width="6.7109375" style="0" customWidth="1"/>
    <col min="19" max="19" width="9.140625" style="217" customWidth="1"/>
  </cols>
  <sheetData>
    <row r="3" ht="18">
      <c r="B3" s="166" t="s">
        <v>162</v>
      </c>
    </row>
    <row r="4" spans="4:24" ht="12.75">
      <c r="D4" s="203"/>
      <c r="T4" s="5"/>
      <c r="U4" s="5"/>
      <c r="V4" s="5"/>
      <c r="W4" s="5"/>
      <c r="X4" s="5"/>
    </row>
    <row r="5" spans="4:24" ht="12.75">
      <c r="D5" s="203"/>
      <c r="T5" s="5"/>
      <c r="U5" s="5"/>
      <c r="V5" s="5"/>
      <c r="W5" s="5"/>
      <c r="X5" s="5"/>
    </row>
    <row r="6" spans="4:24" ht="12.75">
      <c r="D6" s="203"/>
      <c r="T6" s="5"/>
      <c r="U6" s="5"/>
      <c r="V6" s="5"/>
      <c r="W6" s="5"/>
      <c r="X6" s="5"/>
    </row>
    <row r="7" spans="2:24" ht="12.75">
      <c r="B7" t="s">
        <v>159</v>
      </c>
      <c r="C7" t="s">
        <v>160</v>
      </c>
      <c r="D7" s="203" t="s">
        <v>161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30</v>
      </c>
      <c r="L7" s="1" t="s">
        <v>59</v>
      </c>
      <c r="M7" s="1" t="s">
        <v>60</v>
      </c>
      <c r="N7" s="1" t="s">
        <v>41</v>
      </c>
      <c r="Q7" s="1" t="s">
        <v>163</v>
      </c>
      <c r="S7" s="217" t="s">
        <v>164</v>
      </c>
      <c r="T7" s="5"/>
      <c r="U7" s="5"/>
      <c r="V7" s="5"/>
      <c r="W7" s="5"/>
      <c r="X7" s="5"/>
    </row>
    <row r="8" spans="2:24" ht="12.75">
      <c r="B8" s="4" t="s">
        <v>14</v>
      </c>
      <c r="C8" s="5" t="s">
        <v>15</v>
      </c>
      <c r="D8" s="204">
        <v>45072</v>
      </c>
      <c r="E8" s="1">
        <v>156</v>
      </c>
      <c r="F8" s="1">
        <v>129</v>
      </c>
      <c r="G8" s="1">
        <v>158</v>
      </c>
      <c r="H8" s="1">
        <v>177</v>
      </c>
      <c r="I8" s="1">
        <v>127</v>
      </c>
      <c r="J8" s="1">
        <v>138</v>
      </c>
      <c r="K8" s="195">
        <v>152</v>
      </c>
      <c r="L8" s="195">
        <v>134</v>
      </c>
      <c r="M8" s="1"/>
      <c r="O8" s="7">
        <f>SUM(E8:J8)</f>
        <v>885</v>
      </c>
      <c r="Q8">
        <f>SUM(E8:N8)</f>
        <v>1171</v>
      </c>
      <c r="S8" s="217">
        <f>+Q8/8</f>
        <v>146.375</v>
      </c>
      <c r="T8" s="5"/>
      <c r="U8" s="5"/>
      <c r="V8" s="5"/>
      <c r="W8" s="5"/>
      <c r="X8" s="5"/>
    </row>
    <row r="9" spans="2:24" ht="12.75">
      <c r="B9" s="4" t="s">
        <v>17</v>
      </c>
      <c r="C9" s="5" t="s">
        <v>18</v>
      </c>
      <c r="D9" s="204">
        <v>45072</v>
      </c>
      <c r="E9" s="1">
        <v>104</v>
      </c>
      <c r="F9" s="1">
        <v>187</v>
      </c>
      <c r="G9" s="1">
        <v>158</v>
      </c>
      <c r="H9" s="1">
        <v>167</v>
      </c>
      <c r="I9" s="1">
        <v>137</v>
      </c>
      <c r="J9" s="1">
        <v>125</v>
      </c>
      <c r="K9" s="195">
        <v>143</v>
      </c>
      <c r="L9" s="195">
        <v>164</v>
      </c>
      <c r="M9" s="195">
        <v>156</v>
      </c>
      <c r="O9" s="7">
        <f aca="true" t="shared" si="0" ref="O9:O29">SUM(E9:J9)</f>
        <v>878</v>
      </c>
      <c r="Q9">
        <f aca="true" t="shared" si="1" ref="Q9:Q60">SUM(E9:N9)</f>
        <v>1341</v>
      </c>
      <c r="S9" s="217">
        <f>+Q9/9</f>
        <v>149</v>
      </c>
      <c r="T9" s="5"/>
      <c r="U9" s="5"/>
      <c r="V9" s="5"/>
      <c r="W9" s="5"/>
      <c r="X9" s="5"/>
    </row>
    <row r="10" spans="2:24" ht="12.75">
      <c r="B10" s="19" t="s">
        <v>19</v>
      </c>
      <c r="C10" s="20" t="s">
        <v>20</v>
      </c>
      <c r="D10" s="204">
        <v>44176</v>
      </c>
      <c r="E10" s="1">
        <v>103</v>
      </c>
      <c r="F10" s="1">
        <v>117</v>
      </c>
      <c r="G10" s="1">
        <v>108</v>
      </c>
      <c r="H10" s="1">
        <v>126</v>
      </c>
      <c r="I10" s="1">
        <v>139</v>
      </c>
      <c r="J10" s="1">
        <v>126</v>
      </c>
      <c r="K10" s="195">
        <v>105</v>
      </c>
      <c r="L10" s="1"/>
      <c r="M10" s="1"/>
      <c r="O10" s="7">
        <f t="shared" si="0"/>
        <v>719</v>
      </c>
      <c r="Q10">
        <f t="shared" si="1"/>
        <v>824</v>
      </c>
      <c r="S10" s="217">
        <f>+Q10/7</f>
        <v>117.71428571428571</v>
      </c>
      <c r="V10" s="5"/>
      <c r="W10" s="5"/>
      <c r="X10" s="5"/>
    </row>
    <row r="11" spans="2:24" ht="12.75">
      <c r="B11" s="4" t="s">
        <v>23</v>
      </c>
      <c r="C11" s="4" t="s">
        <v>24</v>
      </c>
      <c r="D11" s="205">
        <v>47067</v>
      </c>
      <c r="E11" s="1">
        <v>117</v>
      </c>
      <c r="F11" s="1">
        <v>111</v>
      </c>
      <c r="G11" s="1">
        <v>84</v>
      </c>
      <c r="H11" s="1">
        <v>132</v>
      </c>
      <c r="I11" s="1">
        <v>111</v>
      </c>
      <c r="J11" s="1">
        <v>101</v>
      </c>
      <c r="K11" s="195">
        <v>109</v>
      </c>
      <c r="L11" s="195">
        <v>136</v>
      </c>
      <c r="M11" s="1"/>
      <c r="O11" s="7">
        <f t="shared" si="0"/>
        <v>656</v>
      </c>
      <c r="Q11">
        <f t="shared" si="1"/>
        <v>901</v>
      </c>
      <c r="S11" s="217">
        <f>+Q11/8</f>
        <v>112.625</v>
      </c>
      <c r="V11" s="5"/>
      <c r="W11" s="5"/>
      <c r="X11" s="5"/>
    </row>
    <row r="12" spans="2:24" ht="12.75">
      <c r="B12" s="5" t="s">
        <v>26</v>
      </c>
      <c r="C12" s="26" t="s">
        <v>27</v>
      </c>
      <c r="D12" s="204">
        <v>45072</v>
      </c>
      <c r="E12" s="1">
        <v>133</v>
      </c>
      <c r="F12" s="1">
        <v>108</v>
      </c>
      <c r="G12" s="1">
        <v>114</v>
      </c>
      <c r="H12" s="1">
        <v>116</v>
      </c>
      <c r="I12" s="1">
        <v>69</v>
      </c>
      <c r="J12" s="1">
        <v>95</v>
      </c>
      <c r="K12" s="1"/>
      <c r="L12" s="1"/>
      <c r="M12" s="1"/>
      <c r="O12" s="7">
        <f t="shared" si="0"/>
        <v>635</v>
      </c>
      <c r="Q12">
        <f t="shared" si="1"/>
        <v>635</v>
      </c>
      <c r="S12" s="217">
        <f>+Q12/6</f>
        <v>105.83333333333333</v>
      </c>
      <c r="V12" s="5"/>
      <c r="W12" s="5"/>
      <c r="X12" s="5"/>
    </row>
    <row r="13" spans="2:24" ht="12.75">
      <c r="B13" s="5" t="s">
        <v>28</v>
      </c>
      <c r="C13" s="5" t="s">
        <v>29</v>
      </c>
      <c r="D13" s="204">
        <v>45072</v>
      </c>
      <c r="E13" s="1">
        <v>92</v>
      </c>
      <c r="F13" s="1">
        <v>86</v>
      </c>
      <c r="G13" s="1">
        <v>97</v>
      </c>
      <c r="H13" s="1">
        <v>119</v>
      </c>
      <c r="I13" s="1">
        <v>75</v>
      </c>
      <c r="J13" s="1">
        <v>94</v>
      </c>
      <c r="K13" s="1"/>
      <c r="L13" s="1"/>
      <c r="M13" s="1"/>
      <c r="O13" s="7">
        <f t="shared" si="0"/>
        <v>563</v>
      </c>
      <c r="Q13">
        <f t="shared" si="1"/>
        <v>563</v>
      </c>
      <c r="S13" s="217">
        <f aca="true" t="shared" si="2" ref="S13:S18">+Q13/6</f>
        <v>93.83333333333333</v>
      </c>
      <c r="V13" s="5"/>
      <c r="W13" s="5"/>
      <c r="X13" s="5"/>
    </row>
    <row r="14" spans="2:24" ht="12.75">
      <c r="B14" s="5" t="s">
        <v>31</v>
      </c>
      <c r="C14" s="5" t="s">
        <v>32</v>
      </c>
      <c r="D14" s="204">
        <v>45072</v>
      </c>
      <c r="E14" s="1">
        <v>95</v>
      </c>
      <c r="F14" s="1">
        <v>65</v>
      </c>
      <c r="G14" s="1">
        <v>106</v>
      </c>
      <c r="H14" s="1">
        <v>128</v>
      </c>
      <c r="I14" s="1">
        <v>86</v>
      </c>
      <c r="J14" s="1">
        <v>75</v>
      </c>
      <c r="K14" s="1"/>
      <c r="L14" s="1"/>
      <c r="M14" s="1"/>
      <c r="O14" s="7">
        <f t="shared" si="0"/>
        <v>555</v>
      </c>
      <c r="Q14">
        <f t="shared" si="1"/>
        <v>555</v>
      </c>
      <c r="S14" s="217">
        <f t="shared" si="2"/>
        <v>92.5</v>
      </c>
      <c r="V14" s="5"/>
      <c r="W14" s="5"/>
      <c r="X14" s="5"/>
    </row>
    <row r="15" spans="2:24" ht="12.75">
      <c r="B15" s="5" t="s">
        <v>34</v>
      </c>
      <c r="C15" s="5" t="s">
        <v>35</v>
      </c>
      <c r="D15" s="205">
        <v>31070</v>
      </c>
      <c r="E15" s="1">
        <v>162</v>
      </c>
      <c r="F15" s="1">
        <v>154</v>
      </c>
      <c r="G15" s="1">
        <v>142</v>
      </c>
      <c r="H15" s="1">
        <v>199</v>
      </c>
      <c r="I15" s="1">
        <v>155</v>
      </c>
      <c r="J15" s="1">
        <v>126</v>
      </c>
      <c r="K15" s="195">
        <v>169</v>
      </c>
      <c r="L15" s="195">
        <v>176</v>
      </c>
      <c r="M15" s="1"/>
      <c r="O15" s="7">
        <f t="shared" si="0"/>
        <v>938</v>
      </c>
      <c r="Q15">
        <f t="shared" si="1"/>
        <v>1283</v>
      </c>
      <c r="S15" s="217">
        <f>+Q15/8</f>
        <v>160.375</v>
      </c>
      <c r="V15" s="5"/>
      <c r="W15" s="5"/>
      <c r="X15" s="5"/>
    </row>
    <row r="16" spans="2:24" ht="12.75">
      <c r="B16" s="30" t="s">
        <v>38</v>
      </c>
      <c r="C16" s="30" t="s">
        <v>39</v>
      </c>
      <c r="D16" s="204">
        <v>36042</v>
      </c>
      <c r="E16" s="1">
        <v>172</v>
      </c>
      <c r="F16" s="1">
        <v>160</v>
      </c>
      <c r="G16" s="1">
        <v>124</v>
      </c>
      <c r="H16" s="1">
        <v>158</v>
      </c>
      <c r="I16" s="1">
        <v>158</v>
      </c>
      <c r="J16" s="1">
        <v>124</v>
      </c>
      <c r="K16" s="195">
        <v>128</v>
      </c>
      <c r="L16" s="195">
        <v>127</v>
      </c>
      <c r="M16" s="195">
        <v>139</v>
      </c>
      <c r="N16" s="1"/>
      <c r="O16" s="7">
        <f t="shared" si="0"/>
        <v>896</v>
      </c>
      <c r="Q16">
        <f t="shared" si="1"/>
        <v>1290</v>
      </c>
      <c r="S16" s="217">
        <f>+Q16/9</f>
        <v>143.33333333333334</v>
      </c>
      <c r="V16" s="5"/>
      <c r="W16" s="5"/>
      <c r="X16" s="5"/>
    </row>
    <row r="17" spans="2:24" ht="12.75">
      <c r="B17" s="4" t="s">
        <v>44</v>
      </c>
      <c r="C17" s="4" t="s">
        <v>45</v>
      </c>
      <c r="D17" s="205">
        <v>47067</v>
      </c>
      <c r="E17" s="1">
        <v>140</v>
      </c>
      <c r="F17" s="1">
        <v>146</v>
      </c>
      <c r="G17" s="1">
        <v>163</v>
      </c>
      <c r="H17" s="1">
        <v>150</v>
      </c>
      <c r="I17" s="1">
        <v>132</v>
      </c>
      <c r="J17" s="1">
        <v>135</v>
      </c>
      <c r="K17" s="195">
        <v>156</v>
      </c>
      <c r="L17" s="1"/>
      <c r="M17" s="1"/>
      <c r="N17" s="1"/>
      <c r="O17" s="7">
        <f t="shared" si="0"/>
        <v>866</v>
      </c>
      <c r="Q17">
        <f t="shared" si="1"/>
        <v>1022</v>
      </c>
      <c r="S17" s="217">
        <f>+Q17/7</f>
        <v>146</v>
      </c>
      <c r="V17" s="5"/>
      <c r="W17" s="5"/>
      <c r="X17" s="5"/>
    </row>
    <row r="18" spans="2:24" ht="12.75">
      <c r="B18" s="30" t="s">
        <v>47</v>
      </c>
      <c r="C18" s="30" t="s">
        <v>48</v>
      </c>
      <c r="D18" s="204">
        <v>45072</v>
      </c>
      <c r="E18" s="1">
        <v>152</v>
      </c>
      <c r="F18" s="1">
        <v>118</v>
      </c>
      <c r="G18" s="1">
        <v>159</v>
      </c>
      <c r="H18" s="1">
        <v>120</v>
      </c>
      <c r="I18" s="1">
        <v>157</v>
      </c>
      <c r="J18" s="1">
        <v>156</v>
      </c>
      <c r="K18" s="195">
        <v>135</v>
      </c>
      <c r="L18" s="195">
        <v>172</v>
      </c>
      <c r="M18" s="1"/>
      <c r="N18" s="1"/>
      <c r="O18" s="7">
        <f t="shared" si="0"/>
        <v>862</v>
      </c>
      <c r="Q18">
        <f t="shared" si="1"/>
        <v>1169</v>
      </c>
      <c r="S18" s="217">
        <f>+Q18/8</f>
        <v>146.125</v>
      </c>
      <c r="V18" s="5"/>
      <c r="W18" s="5"/>
      <c r="X18" s="5"/>
    </row>
    <row r="19" spans="2:24" ht="12.75">
      <c r="B19" s="4" t="s">
        <v>49</v>
      </c>
      <c r="C19" s="4" t="s">
        <v>50</v>
      </c>
      <c r="D19" s="205">
        <v>47067</v>
      </c>
      <c r="E19" s="1">
        <v>143</v>
      </c>
      <c r="F19" s="1">
        <v>106</v>
      </c>
      <c r="G19" s="1">
        <v>149</v>
      </c>
      <c r="H19" s="1">
        <v>114</v>
      </c>
      <c r="I19" s="1">
        <v>118</v>
      </c>
      <c r="J19" s="1">
        <v>132</v>
      </c>
      <c r="K19" s="1"/>
      <c r="L19" s="1"/>
      <c r="M19" s="1"/>
      <c r="N19" s="1"/>
      <c r="O19" s="7">
        <f t="shared" si="0"/>
        <v>762</v>
      </c>
      <c r="Q19">
        <f t="shared" si="1"/>
        <v>762</v>
      </c>
      <c r="S19" s="217">
        <f aca="true" t="shared" si="3" ref="S19:S29">+Q19/6</f>
        <v>127</v>
      </c>
      <c r="T19" s="5"/>
      <c r="U19" s="5"/>
      <c r="V19" s="5"/>
      <c r="W19" s="5"/>
      <c r="X19" s="5"/>
    </row>
    <row r="20" spans="2:24" ht="12.75">
      <c r="B20" s="20" t="s">
        <v>51</v>
      </c>
      <c r="C20" s="20" t="s">
        <v>52</v>
      </c>
      <c r="D20" s="204">
        <v>44176</v>
      </c>
      <c r="E20" s="1">
        <v>116</v>
      </c>
      <c r="F20" s="1">
        <v>115</v>
      </c>
      <c r="G20" s="1">
        <v>146</v>
      </c>
      <c r="H20" s="1">
        <v>150</v>
      </c>
      <c r="I20" s="1">
        <v>100</v>
      </c>
      <c r="J20" s="1">
        <v>122</v>
      </c>
      <c r="K20" s="1"/>
      <c r="L20" s="1"/>
      <c r="M20" s="1"/>
      <c r="N20" s="1"/>
      <c r="O20" s="7">
        <f t="shared" si="0"/>
        <v>749</v>
      </c>
      <c r="Q20">
        <f t="shared" si="1"/>
        <v>749</v>
      </c>
      <c r="S20" s="217">
        <f t="shared" si="3"/>
        <v>124.83333333333333</v>
      </c>
      <c r="T20" s="5"/>
      <c r="U20" s="5"/>
      <c r="V20" s="5"/>
      <c r="W20" s="5"/>
      <c r="X20" s="5"/>
    </row>
    <row r="21" spans="2:24" ht="12.75">
      <c r="B21" s="34" t="s">
        <v>54</v>
      </c>
      <c r="C21" s="34" t="s">
        <v>55</v>
      </c>
      <c r="D21" s="205">
        <v>47067</v>
      </c>
      <c r="E21" s="1">
        <v>155</v>
      </c>
      <c r="F21" s="1">
        <v>102</v>
      </c>
      <c r="G21" s="1">
        <v>83</v>
      </c>
      <c r="H21" s="1">
        <v>135</v>
      </c>
      <c r="I21" s="1">
        <v>125</v>
      </c>
      <c r="J21" s="1">
        <v>120</v>
      </c>
      <c r="K21" s="1"/>
      <c r="L21" s="1"/>
      <c r="M21" s="1"/>
      <c r="N21" s="1"/>
      <c r="O21" s="7">
        <f t="shared" si="0"/>
        <v>720</v>
      </c>
      <c r="Q21">
        <f t="shared" si="1"/>
        <v>720</v>
      </c>
      <c r="S21" s="217">
        <f t="shared" si="3"/>
        <v>120</v>
      </c>
      <c r="T21" s="5"/>
      <c r="U21" s="5"/>
      <c r="V21" s="5"/>
      <c r="W21" s="5"/>
      <c r="X21" s="5"/>
    </row>
    <row r="22" spans="2:24" ht="12.75">
      <c r="B22" s="4" t="s">
        <v>42</v>
      </c>
      <c r="C22" s="4" t="s">
        <v>43</v>
      </c>
      <c r="D22" s="205">
        <v>47067</v>
      </c>
      <c r="E22" s="1">
        <v>126</v>
      </c>
      <c r="F22" s="1">
        <v>113</v>
      </c>
      <c r="G22" s="1">
        <v>75</v>
      </c>
      <c r="H22" s="1">
        <v>154</v>
      </c>
      <c r="I22" s="1">
        <v>141</v>
      </c>
      <c r="J22" s="1">
        <v>98</v>
      </c>
      <c r="K22" s="1"/>
      <c r="L22" s="1"/>
      <c r="M22" s="1"/>
      <c r="N22" s="1"/>
      <c r="O22" s="7">
        <f t="shared" si="0"/>
        <v>707</v>
      </c>
      <c r="Q22">
        <f t="shared" si="1"/>
        <v>707</v>
      </c>
      <c r="S22" s="217">
        <f t="shared" si="3"/>
        <v>117.83333333333333</v>
      </c>
      <c r="T22" s="5"/>
      <c r="U22" s="5"/>
      <c r="V22" s="5"/>
      <c r="W22" s="5"/>
      <c r="X22" s="5"/>
    </row>
    <row r="23" spans="2:24" ht="12.75">
      <c r="B23" s="19" t="s">
        <v>57</v>
      </c>
      <c r="C23" s="20" t="s">
        <v>58</v>
      </c>
      <c r="D23" s="204">
        <v>44176</v>
      </c>
      <c r="E23" s="1">
        <v>94</v>
      </c>
      <c r="F23" s="1">
        <v>122</v>
      </c>
      <c r="G23" s="1">
        <v>130</v>
      </c>
      <c r="H23" s="1">
        <v>124</v>
      </c>
      <c r="I23" s="1">
        <v>110</v>
      </c>
      <c r="J23" s="1">
        <v>100</v>
      </c>
      <c r="K23" s="1"/>
      <c r="L23" s="1"/>
      <c r="M23" s="1"/>
      <c r="N23" s="1"/>
      <c r="O23" s="7">
        <f t="shared" si="0"/>
        <v>680</v>
      </c>
      <c r="Q23">
        <f t="shared" si="1"/>
        <v>680</v>
      </c>
      <c r="S23" s="217">
        <f t="shared" si="3"/>
        <v>113.33333333333333</v>
      </c>
      <c r="T23" s="5"/>
      <c r="U23" s="5"/>
      <c r="V23" s="5"/>
      <c r="W23" s="5"/>
      <c r="X23" s="5"/>
    </row>
    <row r="24" spans="2:24" ht="12.75">
      <c r="B24" s="4" t="s">
        <v>63</v>
      </c>
      <c r="C24" s="4" t="s">
        <v>64</v>
      </c>
      <c r="D24" s="205">
        <v>47067</v>
      </c>
      <c r="E24" s="1">
        <v>95</v>
      </c>
      <c r="F24" s="1">
        <v>86</v>
      </c>
      <c r="G24" s="1">
        <v>84</v>
      </c>
      <c r="H24" s="1">
        <v>79</v>
      </c>
      <c r="I24" s="1">
        <v>83</v>
      </c>
      <c r="J24" s="1">
        <v>95</v>
      </c>
      <c r="K24" s="1"/>
      <c r="L24" s="1"/>
      <c r="M24" s="1"/>
      <c r="N24" s="1"/>
      <c r="O24" s="7">
        <f t="shared" si="0"/>
        <v>522</v>
      </c>
      <c r="Q24">
        <f t="shared" si="1"/>
        <v>522</v>
      </c>
      <c r="S24" s="217">
        <f t="shared" si="3"/>
        <v>87</v>
      </c>
      <c r="T24" s="5"/>
      <c r="U24" s="5"/>
      <c r="V24" s="5"/>
      <c r="W24" s="5"/>
      <c r="X24" s="5"/>
    </row>
    <row r="25" spans="2:24" ht="12.75">
      <c r="B25" s="30" t="s">
        <v>61</v>
      </c>
      <c r="C25" s="30" t="s">
        <v>62</v>
      </c>
      <c r="D25" s="204">
        <v>36042</v>
      </c>
      <c r="E25" s="1">
        <v>76</v>
      </c>
      <c r="F25" s="1">
        <v>77</v>
      </c>
      <c r="G25" s="1">
        <v>86</v>
      </c>
      <c r="H25" s="1">
        <v>88</v>
      </c>
      <c r="I25" s="1">
        <v>70</v>
      </c>
      <c r="J25" s="1">
        <v>78</v>
      </c>
      <c r="K25" s="1"/>
      <c r="L25" s="1"/>
      <c r="M25" s="1"/>
      <c r="N25" s="1"/>
      <c r="O25" s="7">
        <f t="shared" si="0"/>
        <v>475</v>
      </c>
      <c r="Q25">
        <f t="shared" si="1"/>
        <v>475</v>
      </c>
      <c r="S25" s="217">
        <f t="shared" si="3"/>
        <v>79.16666666666667</v>
      </c>
      <c r="T25" s="5"/>
      <c r="U25" s="5"/>
      <c r="V25" s="5"/>
      <c r="W25" s="5"/>
      <c r="X25" s="5"/>
    </row>
    <row r="26" spans="2:24" ht="12.75">
      <c r="B26" s="4" t="s">
        <v>66</v>
      </c>
      <c r="C26" s="4" t="s">
        <v>64</v>
      </c>
      <c r="D26" s="205">
        <v>47067</v>
      </c>
      <c r="E26" s="1">
        <v>73</v>
      </c>
      <c r="F26" s="1">
        <v>61</v>
      </c>
      <c r="G26" s="1">
        <v>90</v>
      </c>
      <c r="H26" s="1">
        <v>90</v>
      </c>
      <c r="I26" s="1">
        <v>63</v>
      </c>
      <c r="J26" s="1">
        <v>69</v>
      </c>
      <c r="K26" s="1"/>
      <c r="L26" s="1"/>
      <c r="M26" s="1"/>
      <c r="N26" s="1"/>
      <c r="O26" s="7">
        <f t="shared" si="0"/>
        <v>446</v>
      </c>
      <c r="Q26">
        <f t="shared" si="1"/>
        <v>446</v>
      </c>
      <c r="S26" s="217">
        <f t="shared" si="3"/>
        <v>74.33333333333333</v>
      </c>
      <c r="T26" s="5"/>
      <c r="U26" s="5"/>
      <c r="V26" s="5"/>
      <c r="W26" s="5"/>
      <c r="X26" s="5"/>
    </row>
    <row r="27" spans="2:24" ht="12.75">
      <c r="B27" s="44" t="s">
        <v>69</v>
      </c>
      <c r="C27" s="44" t="s">
        <v>70</v>
      </c>
      <c r="D27" s="204">
        <v>49097</v>
      </c>
      <c r="E27" s="1">
        <v>212</v>
      </c>
      <c r="F27" s="1">
        <v>214</v>
      </c>
      <c r="G27" s="1">
        <v>142</v>
      </c>
      <c r="H27" s="1">
        <v>181</v>
      </c>
      <c r="I27" s="1">
        <v>168</v>
      </c>
      <c r="J27" s="1">
        <v>173</v>
      </c>
      <c r="K27" s="195">
        <v>210</v>
      </c>
      <c r="L27" s="195">
        <v>186</v>
      </c>
      <c r="M27" s="1"/>
      <c r="N27" s="1"/>
      <c r="O27" s="7">
        <f t="shared" si="0"/>
        <v>1090</v>
      </c>
      <c r="Q27">
        <f t="shared" si="1"/>
        <v>1486</v>
      </c>
      <c r="S27" s="217">
        <f>+Q27/8</f>
        <v>185.75</v>
      </c>
      <c r="T27" s="5"/>
      <c r="U27" s="5"/>
      <c r="V27" s="5"/>
      <c r="W27" s="5"/>
      <c r="X27" s="5"/>
    </row>
    <row r="28" spans="2:24" ht="12.75">
      <c r="B28" s="44" t="s">
        <v>72</v>
      </c>
      <c r="C28" s="44" t="s">
        <v>73</v>
      </c>
      <c r="D28" s="204">
        <v>45072</v>
      </c>
      <c r="E28" s="1">
        <v>167</v>
      </c>
      <c r="F28" s="1">
        <v>165</v>
      </c>
      <c r="G28" s="1">
        <v>173</v>
      </c>
      <c r="H28" s="1">
        <v>157</v>
      </c>
      <c r="I28" s="1">
        <v>152</v>
      </c>
      <c r="J28" s="1">
        <v>144</v>
      </c>
      <c r="K28" s="195">
        <v>179</v>
      </c>
      <c r="L28" s="195">
        <v>169</v>
      </c>
      <c r="M28" s="195">
        <v>211</v>
      </c>
      <c r="N28" s="1"/>
      <c r="O28" s="7">
        <f t="shared" si="0"/>
        <v>958</v>
      </c>
      <c r="Q28">
        <f t="shared" si="1"/>
        <v>1517</v>
      </c>
      <c r="S28" s="217">
        <f>+Q28/9</f>
        <v>168.55555555555554</v>
      </c>
      <c r="T28" s="5"/>
      <c r="U28" s="5"/>
      <c r="V28" s="5"/>
      <c r="W28" s="5"/>
      <c r="X28" s="5"/>
    </row>
    <row r="29" spans="2:24" ht="12.75">
      <c r="B29" s="52" t="s">
        <v>74</v>
      </c>
      <c r="C29" s="52" t="s">
        <v>75</v>
      </c>
      <c r="D29" s="204">
        <v>45072</v>
      </c>
      <c r="E29" s="1">
        <v>162</v>
      </c>
      <c r="F29" s="1">
        <v>144</v>
      </c>
      <c r="G29" s="1">
        <v>168</v>
      </c>
      <c r="H29" s="1">
        <v>128</v>
      </c>
      <c r="I29" s="1">
        <v>159</v>
      </c>
      <c r="J29" s="1">
        <v>155</v>
      </c>
      <c r="K29" s="195">
        <v>160</v>
      </c>
      <c r="L29" s="1"/>
      <c r="M29" s="1"/>
      <c r="N29" s="1"/>
      <c r="O29" s="7">
        <f t="shared" si="0"/>
        <v>916</v>
      </c>
      <c r="Q29">
        <f t="shared" si="1"/>
        <v>1076</v>
      </c>
      <c r="S29" s="217">
        <f>+Q29/7</f>
        <v>153.71428571428572</v>
      </c>
      <c r="V29" s="5"/>
      <c r="W29" s="5"/>
      <c r="X29" s="5"/>
    </row>
    <row r="30" spans="2:24" ht="12.75">
      <c r="B30" s="196" t="s">
        <v>78</v>
      </c>
      <c r="C30" s="196" t="s">
        <v>79</v>
      </c>
      <c r="D30" s="204">
        <v>44176</v>
      </c>
      <c r="E30" s="1">
        <v>198</v>
      </c>
      <c r="F30" s="1">
        <v>212</v>
      </c>
      <c r="G30" s="1">
        <v>237</v>
      </c>
      <c r="H30" s="1">
        <v>181</v>
      </c>
      <c r="I30" s="1">
        <v>160</v>
      </c>
      <c r="J30" s="1">
        <v>183</v>
      </c>
      <c r="K30" s="1">
        <v>215</v>
      </c>
      <c r="L30" s="1">
        <v>226</v>
      </c>
      <c r="M30" s="1"/>
      <c r="N30" s="1"/>
      <c r="O30" s="7">
        <f aca="true" t="shared" si="4" ref="O30:O44">SUM(E30:J30)</f>
        <v>1171</v>
      </c>
      <c r="Q30">
        <f t="shared" si="1"/>
        <v>1612</v>
      </c>
      <c r="S30" s="217">
        <f>+Q30/8</f>
        <v>201.5</v>
      </c>
      <c r="V30" s="5"/>
      <c r="W30" s="5"/>
      <c r="X30" s="5"/>
    </row>
    <row r="31" spans="2:24" ht="12.75">
      <c r="B31" s="197" t="s">
        <v>80</v>
      </c>
      <c r="C31" s="197" t="s">
        <v>81</v>
      </c>
      <c r="D31" s="204">
        <v>45072</v>
      </c>
      <c r="E31" s="1">
        <v>203</v>
      </c>
      <c r="F31" s="1">
        <v>158</v>
      </c>
      <c r="G31" s="1">
        <v>168</v>
      </c>
      <c r="H31" s="1">
        <v>200</v>
      </c>
      <c r="I31" s="1">
        <v>158</v>
      </c>
      <c r="J31" s="1">
        <v>225</v>
      </c>
      <c r="K31" s="1">
        <v>202</v>
      </c>
      <c r="L31" s="1"/>
      <c r="M31" s="1"/>
      <c r="N31" s="1"/>
      <c r="O31" s="7">
        <f t="shared" si="4"/>
        <v>1112</v>
      </c>
      <c r="Q31">
        <f t="shared" si="1"/>
        <v>1314</v>
      </c>
      <c r="S31" s="217">
        <f>+Q31/7</f>
        <v>187.71428571428572</v>
      </c>
      <c r="V31" s="5"/>
      <c r="W31" s="5"/>
      <c r="X31" s="5"/>
    </row>
    <row r="32" spans="2:24" ht="12.75">
      <c r="B32" s="196" t="s">
        <v>83</v>
      </c>
      <c r="C32" s="196" t="s">
        <v>84</v>
      </c>
      <c r="D32" s="204">
        <v>44176</v>
      </c>
      <c r="E32" s="1">
        <v>159</v>
      </c>
      <c r="F32" s="1">
        <v>204</v>
      </c>
      <c r="G32" s="1">
        <v>216</v>
      </c>
      <c r="H32" s="1">
        <v>157</v>
      </c>
      <c r="I32" s="1">
        <v>190</v>
      </c>
      <c r="J32" s="1">
        <v>166</v>
      </c>
      <c r="K32" s="1">
        <v>160</v>
      </c>
      <c r="L32" s="1"/>
      <c r="M32" s="1"/>
      <c r="N32" s="1"/>
      <c r="O32" s="7">
        <f t="shared" si="4"/>
        <v>1092</v>
      </c>
      <c r="Q32">
        <f t="shared" si="1"/>
        <v>1252</v>
      </c>
      <c r="S32" s="217">
        <f>+Q32/7</f>
        <v>178.85714285714286</v>
      </c>
      <c r="V32" s="5"/>
      <c r="W32" s="5"/>
      <c r="X32" s="5"/>
    </row>
    <row r="33" spans="2:24" ht="12.75">
      <c r="B33" s="198" t="s">
        <v>85</v>
      </c>
      <c r="C33" s="199" t="s">
        <v>86</v>
      </c>
      <c r="D33" s="204">
        <v>45072</v>
      </c>
      <c r="E33" s="1">
        <v>157</v>
      </c>
      <c r="F33" s="1">
        <v>158</v>
      </c>
      <c r="G33" s="1">
        <v>157</v>
      </c>
      <c r="H33" s="1">
        <v>200</v>
      </c>
      <c r="I33" s="1">
        <v>168</v>
      </c>
      <c r="J33" s="1">
        <v>211</v>
      </c>
      <c r="K33" s="1">
        <v>173</v>
      </c>
      <c r="L33" s="1">
        <v>277</v>
      </c>
      <c r="M33" s="1">
        <v>159</v>
      </c>
      <c r="N33" s="1">
        <v>203</v>
      </c>
      <c r="O33" s="7">
        <f t="shared" si="4"/>
        <v>1051</v>
      </c>
      <c r="Q33">
        <f t="shared" si="1"/>
        <v>1863</v>
      </c>
      <c r="S33" s="217">
        <f>+Q33/10</f>
        <v>186.3</v>
      </c>
      <c r="V33" s="5"/>
      <c r="W33" s="5"/>
      <c r="X33" s="5"/>
    </row>
    <row r="34" spans="2:24" ht="12.75">
      <c r="B34" s="44" t="s">
        <v>89</v>
      </c>
      <c r="C34" s="44" t="s">
        <v>90</v>
      </c>
      <c r="D34" s="204">
        <v>36042</v>
      </c>
      <c r="E34" s="1">
        <v>147</v>
      </c>
      <c r="F34" s="1">
        <v>180</v>
      </c>
      <c r="G34" s="1">
        <v>204</v>
      </c>
      <c r="H34" s="1">
        <v>181</v>
      </c>
      <c r="I34" s="1">
        <v>187</v>
      </c>
      <c r="J34" s="1">
        <v>142</v>
      </c>
      <c r="K34" s="1"/>
      <c r="L34" s="1"/>
      <c r="M34" s="1"/>
      <c r="N34" s="1"/>
      <c r="O34" s="7">
        <f t="shared" si="4"/>
        <v>1041</v>
      </c>
      <c r="Q34">
        <f t="shared" si="1"/>
        <v>1041</v>
      </c>
      <c r="S34" s="217">
        <f aca="true" t="shared" si="5" ref="S30:S48">+Q34/6</f>
        <v>173.5</v>
      </c>
      <c r="V34" s="5"/>
      <c r="W34" s="5"/>
      <c r="X34" s="5"/>
    </row>
    <row r="35" spans="2:24" ht="12.75">
      <c r="B35" s="44" t="s">
        <v>91</v>
      </c>
      <c r="C35" s="44" t="s">
        <v>92</v>
      </c>
      <c r="D35" s="204">
        <v>36042</v>
      </c>
      <c r="E35" s="1">
        <v>138</v>
      </c>
      <c r="F35" s="1">
        <v>157</v>
      </c>
      <c r="G35" s="1">
        <v>235</v>
      </c>
      <c r="H35" s="1">
        <v>173</v>
      </c>
      <c r="I35" s="1">
        <v>148</v>
      </c>
      <c r="J35" s="1">
        <v>142</v>
      </c>
      <c r="K35" s="1"/>
      <c r="L35" s="1"/>
      <c r="M35" s="1"/>
      <c r="N35" s="1"/>
      <c r="O35" s="7">
        <f t="shared" si="4"/>
        <v>993</v>
      </c>
      <c r="Q35">
        <f t="shared" si="1"/>
        <v>993</v>
      </c>
      <c r="S35" s="217">
        <f t="shared" si="5"/>
        <v>165.5</v>
      </c>
      <c r="V35" s="5"/>
      <c r="W35" s="5"/>
      <c r="X35" s="5"/>
    </row>
    <row r="36" spans="2:24" ht="12.75">
      <c r="B36" s="198" t="s">
        <v>87</v>
      </c>
      <c r="C36" s="199" t="s">
        <v>88</v>
      </c>
      <c r="D36" s="204">
        <v>36042</v>
      </c>
      <c r="E36" s="1">
        <v>169</v>
      </c>
      <c r="F36" s="1">
        <v>158</v>
      </c>
      <c r="G36" s="1">
        <v>171</v>
      </c>
      <c r="H36" s="1">
        <v>159</v>
      </c>
      <c r="I36" s="1">
        <v>162</v>
      </c>
      <c r="J36" s="1">
        <v>164</v>
      </c>
      <c r="K36" s="1"/>
      <c r="L36" s="1"/>
      <c r="M36" s="1"/>
      <c r="N36" s="1"/>
      <c r="O36" s="7">
        <f t="shared" si="4"/>
        <v>983</v>
      </c>
      <c r="Q36">
        <f t="shared" si="1"/>
        <v>983</v>
      </c>
      <c r="S36" s="217">
        <f t="shared" si="5"/>
        <v>163.83333333333334</v>
      </c>
      <c r="V36" s="5"/>
      <c r="W36" s="5"/>
      <c r="X36" s="5"/>
    </row>
    <row r="37" spans="2:24" ht="12.75">
      <c r="B37" s="197" t="s">
        <v>93</v>
      </c>
      <c r="C37" s="197" t="s">
        <v>94</v>
      </c>
      <c r="D37" s="204">
        <v>36042</v>
      </c>
      <c r="E37" s="1">
        <v>152</v>
      </c>
      <c r="F37" s="1">
        <v>167</v>
      </c>
      <c r="G37" s="1">
        <v>146</v>
      </c>
      <c r="H37" s="1">
        <v>179</v>
      </c>
      <c r="I37" s="1">
        <v>210</v>
      </c>
      <c r="J37" s="1">
        <v>120</v>
      </c>
      <c r="K37" s="1"/>
      <c r="L37" s="1"/>
      <c r="M37" s="1"/>
      <c r="N37" s="1"/>
      <c r="O37" s="7">
        <f t="shared" si="4"/>
        <v>974</v>
      </c>
      <c r="Q37">
        <f t="shared" si="1"/>
        <v>974</v>
      </c>
      <c r="S37" s="217">
        <f t="shared" si="5"/>
        <v>162.33333333333334</v>
      </c>
      <c r="V37" s="5"/>
      <c r="W37" s="5"/>
      <c r="X37" s="5"/>
    </row>
    <row r="38" spans="2:24" ht="12.75">
      <c r="B38" s="96" t="s">
        <v>97</v>
      </c>
      <c r="C38" s="96" t="s">
        <v>98</v>
      </c>
      <c r="D38" s="7">
        <v>38077</v>
      </c>
      <c r="E38" s="1">
        <v>191</v>
      </c>
      <c r="F38" s="1">
        <v>149</v>
      </c>
      <c r="G38" s="1">
        <v>169</v>
      </c>
      <c r="H38" s="1">
        <v>165</v>
      </c>
      <c r="I38" s="1">
        <v>115</v>
      </c>
      <c r="J38" s="1">
        <v>179</v>
      </c>
      <c r="K38" s="1"/>
      <c r="L38" s="1"/>
      <c r="M38" s="1"/>
      <c r="N38" s="1"/>
      <c r="O38" s="7">
        <f t="shared" si="4"/>
        <v>968</v>
      </c>
      <c r="Q38">
        <f t="shared" si="1"/>
        <v>968</v>
      </c>
      <c r="S38" s="217">
        <f t="shared" si="5"/>
        <v>161.33333333333334</v>
      </c>
      <c r="V38" s="5"/>
      <c r="W38" s="5"/>
      <c r="X38" s="5"/>
    </row>
    <row r="39" spans="2:24" ht="12.75">
      <c r="B39" s="197" t="s">
        <v>95</v>
      </c>
      <c r="C39" s="197" t="s">
        <v>96</v>
      </c>
      <c r="D39" s="204">
        <v>45072</v>
      </c>
      <c r="E39" s="1">
        <v>147</v>
      </c>
      <c r="F39" s="1">
        <v>149</v>
      </c>
      <c r="G39" s="1">
        <v>142</v>
      </c>
      <c r="H39" s="1">
        <v>170</v>
      </c>
      <c r="I39" s="1">
        <v>148</v>
      </c>
      <c r="J39" s="1">
        <v>147</v>
      </c>
      <c r="K39" s="1"/>
      <c r="L39" s="1"/>
      <c r="M39" s="1"/>
      <c r="N39" s="1"/>
      <c r="O39" s="7">
        <f t="shared" si="4"/>
        <v>903</v>
      </c>
      <c r="Q39">
        <f t="shared" si="1"/>
        <v>903</v>
      </c>
      <c r="S39" s="217">
        <f t="shared" si="5"/>
        <v>150.5</v>
      </c>
      <c r="U39" s="5"/>
      <c r="V39" s="5"/>
      <c r="W39" s="5"/>
      <c r="X39" s="5"/>
    </row>
    <row r="40" spans="2:24" ht="12.75">
      <c r="B40" s="200" t="s">
        <v>102</v>
      </c>
      <c r="C40" s="201" t="s">
        <v>103</v>
      </c>
      <c r="D40" s="205">
        <v>33064</v>
      </c>
      <c r="E40" s="1">
        <v>141</v>
      </c>
      <c r="F40" s="1">
        <v>127</v>
      </c>
      <c r="G40" s="1">
        <v>147</v>
      </c>
      <c r="H40" s="1">
        <v>148</v>
      </c>
      <c r="I40" s="1">
        <v>164</v>
      </c>
      <c r="J40" s="1">
        <v>126</v>
      </c>
      <c r="K40" s="1"/>
      <c r="L40" s="1"/>
      <c r="M40" s="1"/>
      <c r="N40" s="1"/>
      <c r="O40" s="7">
        <f t="shared" si="4"/>
        <v>853</v>
      </c>
      <c r="Q40">
        <f t="shared" si="1"/>
        <v>853</v>
      </c>
      <c r="S40" s="217">
        <f t="shared" si="5"/>
        <v>142.16666666666666</v>
      </c>
      <c r="T40" s="5"/>
      <c r="U40" s="5"/>
      <c r="V40" s="5"/>
      <c r="W40" s="5"/>
      <c r="X40" s="5"/>
    </row>
    <row r="41" spans="2:24" ht="12.75">
      <c r="B41" s="197" t="s">
        <v>100</v>
      </c>
      <c r="C41" s="197" t="s">
        <v>101</v>
      </c>
      <c r="D41" s="204">
        <v>44176</v>
      </c>
      <c r="E41" s="1">
        <v>120</v>
      </c>
      <c r="F41" s="1">
        <v>148</v>
      </c>
      <c r="G41" s="1">
        <v>141</v>
      </c>
      <c r="H41" s="1">
        <v>150</v>
      </c>
      <c r="I41" s="1">
        <v>137</v>
      </c>
      <c r="J41" s="1">
        <v>154</v>
      </c>
      <c r="K41" s="1"/>
      <c r="L41" s="1"/>
      <c r="M41" s="1"/>
      <c r="N41" s="1"/>
      <c r="O41" s="7">
        <f t="shared" si="4"/>
        <v>850</v>
      </c>
      <c r="Q41">
        <f t="shared" si="1"/>
        <v>850</v>
      </c>
      <c r="S41" s="217">
        <f t="shared" si="5"/>
        <v>141.66666666666666</v>
      </c>
      <c r="T41" s="5"/>
      <c r="U41" s="5"/>
      <c r="V41" s="5"/>
      <c r="W41" s="5"/>
      <c r="X41" s="5"/>
    </row>
    <row r="42" spans="2:24" ht="12.75">
      <c r="B42" s="96" t="s">
        <v>106</v>
      </c>
      <c r="C42" s="96" t="s">
        <v>107</v>
      </c>
      <c r="D42" s="7">
        <v>38077</v>
      </c>
      <c r="E42" s="1">
        <v>153</v>
      </c>
      <c r="F42" s="1">
        <v>150</v>
      </c>
      <c r="G42" s="1">
        <v>118</v>
      </c>
      <c r="H42" s="1">
        <v>132</v>
      </c>
      <c r="I42" s="1">
        <v>150</v>
      </c>
      <c r="J42" s="1">
        <v>127</v>
      </c>
      <c r="K42" s="1"/>
      <c r="L42" s="1"/>
      <c r="M42" s="1"/>
      <c r="N42" s="1"/>
      <c r="O42" s="7">
        <f t="shared" si="4"/>
        <v>830</v>
      </c>
      <c r="Q42">
        <f t="shared" si="1"/>
        <v>830</v>
      </c>
      <c r="S42" s="217">
        <f t="shared" si="5"/>
        <v>138.33333333333334</v>
      </c>
      <c r="T42" s="5"/>
      <c r="U42" s="5"/>
      <c r="V42" s="5"/>
      <c r="W42" s="5"/>
      <c r="X42" s="5"/>
    </row>
    <row r="43" spans="2:24" ht="12.75">
      <c r="B43" s="96" t="s">
        <v>110</v>
      </c>
      <c r="C43" s="96" t="s">
        <v>111</v>
      </c>
      <c r="D43" s="204">
        <v>44176</v>
      </c>
      <c r="E43" s="1">
        <v>148</v>
      </c>
      <c r="F43" s="1">
        <v>119</v>
      </c>
      <c r="G43" s="1">
        <v>156</v>
      </c>
      <c r="H43" s="1">
        <v>105</v>
      </c>
      <c r="I43" s="1">
        <v>145</v>
      </c>
      <c r="J43" s="1">
        <v>121</v>
      </c>
      <c r="K43" s="1"/>
      <c r="L43" s="1"/>
      <c r="M43" s="1"/>
      <c r="N43" s="1"/>
      <c r="O43" s="7">
        <f t="shared" si="4"/>
        <v>794</v>
      </c>
      <c r="Q43">
        <f t="shared" si="1"/>
        <v>794</v>
      </c>
      <c r="S43" s="217">
        <f t="shared" si="5"/>
        <v>132.33333333333334</v>
      </c>
      <c r="T43" s="5"/>
      <c r="U43" s="5"/>
      <c r="V43" s="5"/>
      <c r="W43" s="5"/>
      <c r="X43" s="5"/>
    </row>
    <row r="44" spans="2:23" ht="12.75">
      <c r="B44" s="202" t="s">
        <v>113</v>
      </c>
      <c r="C44" s="201" t="s">
        <v>114</v>
      </c>
      <c r="D44" s="205">
        <v>33064</v>
      </c>
      <c r="E44" s="1">
        <v>108</v>
      </c>
      <c r="F44" s="1">
        <v>90</v>
      </c>
      <c r="G44" s="1">
        <v>98</v>
      </c>
      <c r="H44" s="1">
        <v>111</v>
      </c>
      <c r="I44" s="1">
        <v>107</v>
      </c>
      <c r="J44" s="1">
        <v>124</v>
      </c>
      <c r="K44" s="1"/>
      <c r="L44" s="1"/>
      <c r="M44" s="1"/>
      <c r="N44" s="1"/>
      <c r="O44" s="7">
        <f t="shared" si="4"/>
        <v>638</v>
      </c>
      <c r="Q44">
        <f t="shared" si="1"/>
        <v>638</v>
      </c>
      <c r="S44" s="217">
        <f t="shared" si="5"/>
        <v>106.33333333333333</v>
      </c>
      <c r="T44" s="5"/>
      <c r="U44" s="5"/>
      <c r="V44" s="5"/>
      <c r="W44" s="5"/>
    </row>
    <row r="45" spans="2:23" ht="12.75">
      <c r="B45" s="108" t="s">
        <v>118</v>
      </c>
      <c r="C45" s="108" t="s">
        <v>119</v>
      </c>
      <c r="D45" s="204">
        <v>48046</v>
      </c>
      <c r="E45" s="1">
        <v>186</v>
      </c>
      <c r="F45" s="1">
        <v>148</v>
      </c>
      <c r="G45" s="1">
        <v>213</v>
      </c>
      <c r="H45" s="1">
        <v>183</v>
      </c>
      <c r="I45" s="1">
        <v>168</v>
      </c>
      <c r="J45" s="1">
        <v>199</v>
      </c>
      <c r="K45" s="195">
        <v>183</v>
      </c>
      <c r="L45" s="195">
        <v>155</v>
      </c>
      <c r="M45" s="1"/>
      <c r="N45" s="1"/>
      <c r="O45" s="7">
        <f aca="true" t="shared" si="6" ref="O45:O60">SUM(E45:J45)</f>
        <v>1097</v>
      </c>
      <c r="Q45">
        <f t="shared" si="1"/>
        <v>1435</v>
      </c>
      <c r="S45" s="217">
        <f>+Q45/8</f>
        <v>179.375</v>
      </c>
      <c r="T45" s="5"/>
      <c r="U45" s="5"/>
      <c r="V45" s="5"/>
      <c r="W45" s="5"/>
    </row>
    <row r="46" spans="2:23" ht="12.75">
      <c r="B46" s="208" t="s">
        <v>124</v>
      </c>
      <c r="C46" s="208" t="s">
        <v>125</v>
      </c>
      <c r="D46" s="204">
        <v>44176</v>
      </c>
      <c r="E46" s="1">
        <v>140</v>
      </c>
      <c r="F46" s="1">
        <v>177</v>
      </c>
      <c r="G46" s="1">
        <v>206</v>
      </c>
      <c r="H46" s="1">
        <v>172</v>
      </c>
      <c r="I46" s="1">
        <v>204</v>
      </c>
      <c r="J46" s="1">
        <v>188</v>
      </c>
      <c r="K46" s="1">
        <v>149</v>
      </c>
      <c r="L46" s="1"/>
      <c r="M46" s="1"/>
      <c r="N46" s="1"/>
      <c r="O46" s="7">
        <f>SUM(E46:K46)</f>
        <v>1236</v>
      </c>
      <c r="Q46">
        <f t="shared" si="1"/>
        <v>1236</v>
      </c>
      <c r="S46" s="217">
        <f>+Q46/7</f>
        <v>176.57142857142858</v>
      </c>
      <c r="T46" s="5"/>
      <c r="U46" s="5"/>
      <c r="V46" s="5"/>
      <c r="W46" s="5"/>
    </row>
    <row r="47" spans="2:23" ht="12.75">
      <c r="B47" s="108" t="s">
        <v>126</v>
      </c>
      <c r="C47" s="108" t="s">
        <v>127</v>
      </c>
      <c r="D47" s="204">
        <v>45072</v>
      </c>
      <c r="E47" s="1">
        <v>192</v>
      </c>
      <c r="F47" s="1">
        <v>205</v>
      </c>
      <c r="G47" s="1">
        <v>162</v>
      </c>
      <c r="H47" s="1">
        <v>147</v>
      </c>
      <c r="I47" s="1">
        <v>192</v>
      </c>
      <c r="J47" s="1">
        <v>149</v>
      </c>
      <c r="K47" s="195">
        <v>178</v>
      </c>
      <c r="L47" s="195">
        <v>175</v>
      </c>
      <c r="M47" s="195">
        <v>149</v>
      </c>
      <c r="N47" s="195">
        <v>159</v>
      </c>
      <c r="O47" s="7">
        <f t="shared" si="6"/>
        <v>1047</v>
      </c>
      <c r="Q47">
        <f t="shared" si="1"/>
        <v>1708</v>
      </c>
      <c r="S47" s="217">
        <f>+Q47/10</f>
        <v>170.8</v>
      </c>
      <c r="T47" s="5"/>
      <c r="U47" s="5"/>
      <c r="V47" s="5"/>
      <c r="W47" s="5"/>
    </row>
    <row r="48" spans="2:21" ht="12.75">
      <c r="B48" s="108" t="s">
        <v>128</v>
      </c>
      <c r="C48" s="108" t="s">
        <v>129</v>
      </c>
      <c r="D48" s="204">
        <v>36042</v>
      </c>
      <c r="E48" s="1">
        <v>176</v>
      </c>
      <c r="F48" s="1">
        <v>140</v>
      </c>
      <c r="G48" s="1">
        <v>201</v>
      </c>
      <c r="H48" s="1">
        <v>130</v>
      </c>
      <c r="I48" s="1">
        <v>178</v>
      </c>
      <c r="J48" s="1">
        <v>173</v>
      </c>
      <c r="K48" s="195">
        <v>149</v>
      </c>
      <c r="L48" s="1"/>
      <c r="M48" s="1"/>
      <c r="N48" s="1"/>
      <c r="O48" s="7">
        <f>SUM(E48:K48)</f>
        <v>1147</v>
      </c>
      <c r="Q48">
        <f t="shared" si="1"/>
        <v>1147</v>
      </c>
      <c r="S48" s="217">
        <f>+Q48/7</f>
        <v>163.85714285714286</v>
      </c>
      <c r="T48" s="5"/>
      <c r="U48" s="5"/>
    </row>
    <row r="49" spans="2:21" ht="12.75">
      <c r="B49" s="208" t="s">
        <v>121</v>
      </c>
      <c r="C49" s="208" t="s">
        <v>122</v>
      </c>
      <c r="D49" s="204">
        <v>38077</v>
      </c>
      <c r="E49" s="1">
        <v>177</v>
      </c>
      <c r="F49" s="1">
        <v>180</v>
      </c>
      <c r="G49" s="1">
        <v>178</v>
      </c>
      <c r="H49" s="1">
        <v>139</v>
      </c>
      <c r="I49" s="1">
        <v>150</v>
      </c>
      <c r="J49" s="1">
        <v>144</v>
      </c>
      <c r="K49" s="1"/>
      <c r="L49" s="1"/>
      <c r="M49" s="1"/>
      <c r="N49" s="1"/>
      <c r="O49" s="7">
        <f t="shared" si="6"/>
        <v>968</v>
      </c>
      <c r="Q49">
        <f t="shared" si="1"/>
        <v>968</v>
      </c>
      <c r="S49" s="217">
        <f aca="true" t="shared" si="7" ref="S49:S57">+Q49/6</f>
        <v>161.33333333333334</v>
      </c>
      <c r="T49" s="5"/>
      <c r="U49" s="5"/>
    </row>
    <row r="50" spans="2:21" ht="12.75">
      <c r="B50" s="108" t="s">
        <v>130</v>
      </c>
      <c r="C50" s="108" t="s">
        <v>131</v>
      </c>
      <c r="D50" s="204">
        <v>44176</v>
      </c>
      <c r="E50" s="1">
        <v>191</v>
      </c>
      <c r="F50" s="1">
        <v>171</v>
      </c>
      <c r="G50" s="1">
        <v>115</v>
      </c>
      <c r="H50" s="1">
        <v>161</v>
      </c>
      <c r="I50" s="1">
        <v>155</v>
      </c>
      <c r="J50" s="1">
        <v>161</v>
      </c>
      <c r="K50" s="1"/>
      <c r="L50" s="1"/>
      <c r="M50" s="1"/>
      <c r="N50" s="1"/>
      <c r="O50" s="7">
        <f t="shared" si="6"/>
        <v>954</v>
      </c>
      <c r="Q50">
        <f t="shared" si="1"/>
        <v>954</v>
      </c>
      <c r="S50" s="217">
        <f t="shared" si="7"/>
        <v>159</v>
      </c>
      <c r="T50" s="5"/>
      <c r="U50" s="5"/>
    </row>
    <row r="51" spans="2:21" ht="12.75">
      <c r="B51" s="209" t="s">
        <v>132</v>
      </c>
      <c r="C51" s="209" t="s">
        <v>133</v>
      </c>
      <c r="D51" s="204">
        <v>45072</v>
      </c>
      <c r="E51" s="1">
        <v>183</v>
      </c>
      <c r="F51" s="1">
        <v>138</v>
      </c>
      <c r="G51" s="1">
        <v>126</v>
      </c>
      <c r="H51" s="1">
        <v>189</v>
      </c>
      <c r="I51" s="1">
        <v>153</v>
      </c>
      <c r="J51" s="1">
        <v>159</v>
      </c>
      <c r="K51" s="1"/>
      <c r="L51" s="1"/>
      <c r="M51" s="1"/>
      <c r="N51" s="1"/>
      <c r="O51" s="7">
        <f t="shared" si="6"/>
        <v>948</v>
      </c>
      <c r="Q51">
        <f t="shared" si="1"/>
        <v>948</v>
      </c>
      <c r="S51" s="217">
        <f t="shared" si="7"/>
        <v>158</v>
      </c>
      <c r="T51" s="5"/>
      <c r="U51" s="5"/>
    </row>
    <row r="52" spans="2:21" ht="12.75">
      <c r="B52" s="210" t="s">
        <v>134</v>
      </c>
      <c r="C52" s="211" t="s">
        <v>135</v>
      </c>
      <c r="D52" s="204">
        <v>45072</v>
      </c>
      <c r="E52" s="1">
        <v>126</v>
      </c>
      <c r="F52" s="1">
        <v>156</v>
      </c>
      <c r="G52" s="1">
        <v>153</v>
      </c>
      <c r="H52" s="1">
        <v>191</v>
      </c>
      <c r="I52" s="1">
        <v>126</v>
      </c>
      <c r="J52" s="1">
        <v>176</v>
      </c>
      <c r="K52" s="1"/>
      <c r="L52" s="1"/>
      <c r="M52" s="1"/>
      <c r="N52" s="1"/>
      <c r="O52" s="7">
        <f t="shared" si="6"/>
        <v>928</v>
      </c>
      <c r="Q52">
        <f t="shared" si="1"/>
        <v>928</v>
      </c>
      <c r="S52" s="217">
        <f t="shared" si="7"/>
        <v>154.66666666666666</v>
      </c>
      <c r="T52" s="5"/>
      <c r="U52" s="5"/>
    </row>
    <row r="53" spans="2:21" ht="12.75">
      <c r="B53" s="212" t="s">
        <v>136</v>
      </c>
      <c r="C53" s="212" t="s">
        <v>137</v>
      </c>
      <c r="D53" s="205">
        <v>47067</v>
      </c>
      <c r="E53" s="1">
        <v>118</v>
      </c>
      <c r="F53" s="1">
        <v>72</v>
      </c>
      <c r="G53" s="1">
        <v>115</v>
      </c>
      <c r="H53" s="1">
        <v>119</v>
      </c>
      <c r="I53" s="1">
        <v>110</v>
      </c>
      <c r="J53" s="1">
        <v>106</v>
      </c>
      <c r="K53" s="1"/>
      <c r="L53" s="1"/>
      <c r="M53" s="1"/>
      <c r="N53" s="1"/>
      <c r="O53" s="7">
        <f t="shared" si="6"/>
        <v>640</v>
      </c>
      <c r="Q53">
        <f t="shared" si="1"/>
        <v>640</v>
      </c>
      <c r="S53" s="217">
        <f t="shared" si="7"/>
        <v>106.66666666666667</v>
      </c>
      <c r="T53" s="5"/>
      <c r="U53" s="5"/>
    </row>
    <row r="54" spans="2:21" ht="12.75">
      <c r="B54" s="213" t="s">
        <v>139</v>
      </c>
      <c r="C54" s="214" t="s">
        <v>140</v>
      </c>
      <c r="D54" s="204">
        <v>45072</v>
      </c>
      <c r="E54" s="1">
        <v>162</v>
      </c>
      <c r="F54" s="1">
        <v>204</v>
      </c>
      <c r="G54" s="1">
        <v>233</v>
      </c>
      <c r="H54" s="1">
        <v>204</v>
      </c>
      <c r="I54" s="1">
        <v>214</v>
      </c>
      <c r="J54" s="1">
        <v>196</v>
      </c>
      <c r="K54" s="195">
        <v>232</v>
      </c>
      <c r="L54" s="195">
        <v>188</v>
      </c>
      <c r="M54" s="1"/>
      <c r="N54" s="1"/>
      <c r="O54" s="7">
        <f t="shared" si="6"/>
        <v>1213</v>
      </c>
      <c r="Q54">
        <f t="shared" si="1"/>
        <v>1633</v>
      </c>
      <c r="S54" s="217">
        <f>+Q54/8</f>
        <v>204.125</v>
      </c>
      <c r="T54" s="5"/>
      <c r="U54" s="5"/>
    </row>
    <row r="55" spans="2:21" ht="12.75">
      <c r="B55" s="212" t="s">
        <v>142</v>
      </c>
      <c r="C55" s="212" t="s">
        <v>143</v>
      </c>
      <c r="D55" s="204">
        <v>45072</v>
      </c>
      <c r="E55" s="1">
        <v>146</v>
      </c>
      <c r="F55" s="1">
        <v>235</v>
      </c>
      <c r="G55" s="1">
        <v>194</v>
      </c>
      <c r="H55" s="1">
        <v>204</v>
      </c>
      <c r="I55" s="1">
        <v>200</v>
      </c>
      <c r="J55" s="1">
        <v>202</v>
      </c>
      <c r="K55" s="195">
        <v>177</v>
      </c>
      <c r="L55" s="195">
        <v>162</v>
      </c>
      <c r="M55" s="195">
        <v>180</v>
      </c>
      <c r="N55" s="1"/>
      <c r="O55" s="7">
        <f t="shared" si="6"/>
        <v>1181</v>
      </c>
      <c r="Q55">
        <f t="shared" si="1"/>
        <v>1700</v>
      </c>
      <c r="S55" s="217">
        <f>+Q55/9</f>
        <v>188.88888888888889</v>
      </c>
      <c r="T55" s="5"/>
      <c r="U55" s="5"/>
    </row>
    <row r="56" spans="2:19" ht="12.75">
      <c r="B56" s="108" t="s">
        <v>144</v>
      </c>
      <c r="C56" s="108" t="s">
        <v>145</v>
      </c>
      <c r="D56" s="204">
        <v>44176</v>
      </c>
      <c r="E56" s="1">
        <v>208</v>
      </c>
      <c r="F56" s="1">
        <v>191</v>
      </c>
      <c r="G56" s="1">
        <v>183</v>
      </c>
      <c r="H56" s="1">
        <v>151</v>
      </c>
      <c r="I56" s="1">
        <v>188</v>
      </c>
      <c r="J56" s="1">
        <v>243</v>
      </c>
      <c r="K56" s="195">
        <v>167</v>
      </c>
      <c r="L56" s="1"/>
      <c r="M56" s="1"/>
      <c r="N56" s="1"/>
      <c r="O56" s="7">
        <f t="shared" si="6"/>
        <v>1164</v>
      </c>
      <c r="Q56">
        <f t="shared" si="1"/>
        <v>1331</v>
      </c>
      <c r="S56" s="217">
        <f>+Q56/7</f>
        <v>190.14285714285714</v>
      </c>
    </row>
    <row r="57" spans="2:19" ht="12.75">
      <c r="B57" s="211" t="s">
        <v>146</v>
      </c>
      <c r="C57" s="211" t="s">
        <v>147</v>
      </c>
      <c r="D57" s="204">
        <v>36042</v>
      </c>
      <c r="E57" s="1">
        <v>180</v>
      </c>
      <c r="F57" s="1">
        <v>159</v>
      </c>
      <c r="G57" s="1">
        <v>240</v>
      </c>
      <c r="H57" s="1">
        <v>199</v>
      </c>
      <c r="I57" s="1">
        <v>173</v>
      </c>
      <c r="J57" s="1">
        <v>180</v>
      </c>
      <c r="K57" s="195">
        <v>155</v>
      </c>
      <c r="L57" s="195">
        <v>193</v>
      </c>
      <c r="M57" s="1"/>
      <c r="N57" s="1"/>
      <c r="O57" s="7">
        <f t="shared" si="6"/>
        <v>1131</v>
      </c>
      <c r="Q57">
        <f t="shared" si="1"/>
        <v>1479</v>
      </c>
      <c r="S57" s="217">
        <f>+Q57/8</f>
        <v>184.875</v>
      </c>
    </row>
    <row r="58" spans="2:19" ht="12.75">
      <c r="B58" s="215" t="s">
        <v>148</v>
      </c>
      <c r="C58" s="215" t="s">
        <v>149</v>
      </c>
      <c r="D58" s="204">
        <v>44176</v>
      </c>
      <c r="E58" s="1">
        <v>159</v>
      </c>
      <c r="F58" s="1">
        <v>173</v>
      </c>
      <c r="G58" s="1">
        <v>179</v>
      </c>
      <c r="H58" s="1">
        <v>245</v>
      </c>
      <c r="I58" s="1">
        <v>199</v>
      </c>
      <c r="J58" s="1">
        <v>170</v>
      </c>
      <c r="K58" s="1"/>
      <c r="L58" s="1"/>
      <c r="M58" s="1"/>
      <c r="N58" s="1"/>
      <c r="O58" s="7">
        <f t="shared" si="6"/>
        <v>1125</v>
      </c>
      <c r="Q58">
        <f t="shared" si="1"/>
        <v>1125</v>
      </c>
      <c r="S58" s="217">
        <f>+Q58/6</f>
        <v>187.5</v>
      </c>
    </row>
    <row r="59" spans="2:19" ht="12.75">
      <c r="B59" s="212" t="s">
        <v>152</v>
      </c>
      <c r="C59" s="212" t="s">
        <v>153</v>
      </c>
      <c r="D59" s="204">
        <v>38077</v>
      </c>
      <c r="E59" s="1">
        <v>128</v>
      </c>
      <c r="F59" s="1">
        <v>103</v>
      </c>
      <c r="G59" s="1">
        <v>137</v>
      </c>
      <c r="H59" s="1">
        <v>114</v>
      </c>
      <c r="I59" s="1">
        <v>123</v>
      </c>
      <c r="J59" s="1">
        <v>185</v>
      </c>
      <c r="K59" s="1"/>
      <c r="L59" s="1"/>
      <c r="M59" s="1"/>
      <c r="N59" s="1"/>
      <c r="O59" s="7">
        <f t="shared" si="6"/>
        <v>790</v>
      </c>
      <c r="Q59">
        <f t="shared" si="1"/>
        <v>790</v>
      </c>
      <c r="S59" s="217">
        <f>+Q59/6</f>
        <v>131.66666666666666</v>
      </c>
    </row>
    <row r="60" spans="2:19" ht="12.75">
      <c r="B60" s="108" t="s">
        <v>150</v>
      </c>
      <c r="C60" s="108" t="s">
        <v>151</v>
      </c>
      <c r="D60" s="204">
        <v>44176</v>
      </c>
      <c r="E60" s="1">
        <v>117</v>
      </c>
      <c r="F60" s="1">
        <v>120</v>
      </c>
      <c r="G60" s="1">
        <v>128</v>
      </c>
      <c r="H60" s="1">
        <v>151</v>
      </c>
      <c r="I60" s="1">
        <v>139</v>
      </c>
      <c r="J60" s="1">
        <v>121</v>
      </c>
      <c r="O60" s="7">
        <f t="shared" si="6"/>
        <v>776</v>
      </c>
      <c r="Q60">
        <f t="shared" si="1"/>
        <v>776</v>
      </c>
      <c r="S60" s="217">
        <f>+Q60/6</f>
        <v>129.33333333333334</v>
      </c>
    </row>
    <row r="66" spans="3:10" ht="12.75">
      <c r="C66" s="108"/>
      <c r="D66" s="139"/>
      <c r="E66" s="1"/>
      <c r="F66" s="1"/>
      <c r="G66" s="1"/>
      <c r="H66" s="1"/>
      <c r="I66" s="1"/>
      <c r="J66" s="1"/>
    </row>
    <row r="67" spans="3:10" ht="12.75">
      <c r="C67" s="108"/>
      <c r="D67" s="139"/>
      <c r="E67" s="1"/>
      <c r="F67" s="1"/>
      <c r="G67" s="1"/>
      <c r="H67" s="1"/>
      <c r="I67" s="1"/>
      <c r="J67" s="1"/>
    </row>
    <row r="68" spans="3:10" ht="12.75">
      <c r="C68" s="108"/>
      <c r="D68" s="139"/>
      <c r="E68" s="1"/>
      <c r="F68" s="1"/>
      <c r="G68" s="1"/>
      <c r="H68" s="1"/>
      <c r="I68" s="1"/>
      <c r="J68" s="1"/>
    </row>
    <row r="69" spans="4:10" ht="12.75">
      <c r="D69" s="206"/>
      <c r="E69" s="1"/>
      <c r="F69" s="1"/>
      <c r="G69" s="1"/>
      <c r="H69" s="1"/>
      <c r="I69" s="1"/>
      <c r="J69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 Wagner</dc:creator>
  <cp:keywords/>
  <dc:description/>
  <cp:lastModifiedBy>Allan Christian Rasmussen</cp:lastModifiedBy>
  <cp:lastPrinted>2011-02-01T03:31:00Z</cp:lastPrinted>
  <dcterms:created xsi:type="dcterms:W3CDTF">2011-02-01T03:23:24Z</dcterms:created>
  <dcterms:modified xsi:type="dcterms:W3CDTF">2011-02-02T07:44:35Z</dcterms:modified>
  <cp:category/>
  <cp:version/>
  <cp:contentType/>
  <cp:contentStatus/>
</cp:coreProperties>
</file>